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0730" windowHeight="11760"/>
  </bookViews>
  <sheets>
    <sheet name="Acuerdos" sheetId="1" r:id="rId1"/>
    <sheet name="Proyecto" sheetId="2" r:id="rId2"/>
    <sheet name="ViajesReuniones" sheetId="5" r:id="rId3"/>
  </sheets>
  <definedNames>
    <definedName name="_xlnm._FilterDatabase" localSheetId="1" hidden="1">Proyecto!$A$1:$S$69</definedName>
    <definedName name="_xlnm._FilterDatabase" localSheetId="2" hidden="1">ViajesReuniones!$A$1:$G$101</definedName>
    <definedName name="Z_0D81C61B_4071_42E0_A659_3947D6ED4EDE_.wvu.FilterData" localSheetId="0" hidden="1">Acuerdos!$A$1:$X$256</definedName>
  </definedNames>
  <calcPr calcId="191029"/>
  <customWorkbookViews>
    <customWorkbookView name="Filtro 1" guid="{0D81C61B-4071-42E0-A659-3947D6ED4EDE}"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 roundtripDataSignature="AMtx7mjpTqG5bhEYLRAj9B8+8IBeBIR1bQ=="/>
    </ext>
  </extLst>
</workbook>
</file>

<file path=xl/calcChain.xml><?xml version="1.0" encoding="utf-8"?>
<calcChain xmlns="http://schemas.openxmlformats.org/spreadsheetml/2006/main">
  <c r="J55" i="2" l="1"/>
  <c r="G55" i="2"/>
  <c r="F55" i="2"/>
  <c r="F51" i="2"/>
  <c r="I45" i="2"/>
  <c r="G45" i="2"/>
  <c r="F45" i="2"/>
  <c r="F44" i="2"/>
  <c r="G44" i="2" s="1"/>
  <c r="I43" i="2"/>
  <c r="G43" i="2"/>
  <c r="I39" i="2"/>
  <c r="G39" i="2"/>
  <c r="F39" i="2"/>
  <c r="I35" i="2"/>
  <c r="H35" i="2"/>
  <c r="F35" i="2"/>
  <c r="J4" i="2"/>
  <c r="J3" i="2"/>
  <c r="I3" i="2"/>
  <c r="F3" i="2"/>
  <c r="J2" i="2"/>
  <c r="H143" i="1"/>
  <c r="H142" i="1"/>
  <c r="H118" i="1"/>
  <c r="H114" i="1"/>
  <c r="H89" i="1"/>
  <c r="I44" i="2" l="1"/>
</calcChain>
</file>

<file path=xl/comments1.xml><?xml version="1.0" encoding="utf-8"?>
<comments xmlns="http://schemas.openxmlformats.org/spreadsheetml/2006/main">
  <authors>
    <author/>
  </authors>
  <commentList>
    <comment ref="J2" authorId="0">
      <text>
        <r>
          <rPr>
            <sz val="10"/>
            <color rgb="FF000000"/>
            <rFont val="Arial"/>
            <scheme val="minor"/>
          </rPr>
          <t>*Adquisición de Helicópteros Multipropósitos  -Proyecto Pemón
*Adquisición de 15 Helicópteros Multipropósito (PROYECTO PEMON)
======</t>
        </r>
      </text>
    </comment>
    <comment ref="J3" authorId="0">
      <text>
        <r>
          <rPr>
            <sz val="10"/>
            <color rgb="FF000000"/>
            <rFont val="Arial"/>
            <scheme val="minor"/>
          </rPr>
          <t>*Adquisición de Fusiles de Asalto AK-103 y MUNICIONES CAL. 7,62 X 39MM
*Adquisición del segundo y tercer lote de fusiles de asalto Kalashnikov AK-103 (Proyecto Caribe)
======</t>
        </r>
      </text>
    </comment>
    <comment ref="J4" authorId="0">
      <text>
        <r>
          <rPr>
            <sz val="10"/>
            <color rgb="FF000000"/>
            <rFont val="Arial"/>
            <scheme val="minor"/>
          </rPr>
          <t>*Centro de Mantenimiento y Reparación de los Helícopteros MI-17/V5, MI-26T y MI-35M.
*Construcción del Hangar de Mantenimiento de los Helicópteros Rusos MI-26T (Proyecto Pemón)
======</t>
        </r>
      </text>
    </comment>
    <comment ref="J5" authorId="0">
      <text>
        <r>
          <rPr>
            <sz val="10"/>
            <color rgb="FF000000"/>
            <rFont val="Arial"/>
            <scheme val="minor"/>
          </rPr>
          <t xml:space="preserve"> Adquisición de 24 SU-30 MK2 (Aviones y Armamento) 
======</t>
        </r>
      </text>
    </comment>
    <comment ref="J6" authorId="0">
      <text>
        <r>
          <rPr>
            <sz val="10"/>
            <color rgb="FF000000"/>
            <rFont val="Arial"/>
            <scheme val="minor"/>
          </rPr>
          <t>Fabricación de Fusiles de Asalto AK-103
======</t>
        </r>
      </text>
    </comment>
    <comment ref="J27" authorId="0">
      <text>
        <r>
          <rPr>
            <sz val="10"/>
            <color rgb="FF000000"/>
            <rFont val="Arial"/>
            <scheme val="minor"/>
          </rPr>
          <t>Adquisición de 38 Helicópteros MI-17V5 y finalización del proyecto Pemón de Helicópteros, armamento y munición
======</t>
        </r>
      </text>
    </comment>
    <comment ref="F35" authorId="0">
      <text>
        <r>
          <rPr>
            <sz val="10"/>
            <color rgb="FF000000"/>
            <rFont val="Arial"/>
            <scheme val="minor"/>
          </rPr>
          <t>-Préstamo financiero estatal de Rusia US$ 2.200.000.000 desembolsados entre 2010-2012.
-Bono del Consorcio Nacional Petrolero, S.R.L. a Venezuela por US$ 1.000.000.000, por su participación como accionista clase B de la Empresa Mixta.
-Consorcio Nacional Petrolero aporta  Bs. 400.000, por el 40% de acciones (tipo de cambio: 2,60 Bs/$)
======</t>
        </r>
      </text>
    </comment>
    <comment ref="H35" authorId="0">
      <text>
        <r>
          <rPr>
            <sz val="10"/>
            <color rgb="FF000000"/>
            <rFont val="Arial"/>
            <scheme val="minor"/>
          </rPr>
          <t>-Préstamo financiero estatal de Rusia US$ 2.200.000.000 desembolsados entre 2010-2012.
-Consorcio Nacional Petrolero aporta  Bs. 400.000, por el 40% de acciones (tipo de cambio: 2,60 Bs/$)
======</t>
        </r>
      </text>
    </comment>
    <comment ref="J39" authorId="0">
      <text>
        <r>
          <rPr>
            <sz val="10"/>
            <color rgb="FF000000"/>
            <rFont val="Arial"/>
            <scheme val="minor"/>
          </rPr>
          <t>Inicio de Operaciones de la empresa mixta Ruso - venezolana para la producción de polímeros Biodegradables Ecopolímeros de Venezuela. S.A.,
======</t>
        </r>
      </text>
    </comment>
    <comment ref="F44" authorId="0">
      <text>
        <r>
          <rPr>
            <sz val="10"/>
            <color rgb="FF000000"/>
            <rFont val="Arial"/>
            <scheme val="minor"/>
          </rPr>
          <t>-Capital social de Bs 430.000, 100.000 dólares (tipo de cambio 4,3bs/$)
-Según ArmandoInfo, fue 42.525.000
 dólares de inversión
======</t>
        </r>
      </text>
    </comment>
    <comment ref="J44" authorId="0">
      <text>
        <r>
          <rPr>
            <sz val="10"/>
            <color rgb="FF000000"/>
            <rFont val="Arial"/>
            <scheme val="minor"/>
          </rPr>
          <t>Empresa Mixta Ruso-Venezolana para la Exportación de Flores Orquídea, S.A.
======</t>
        </r>
      </text>
    </comment>
    <comment ref="F45" authorId="0">
      <text>
        <r>
          <rPr>
            <sz val="10"/>
            <color rgb="FF000000"/>
            <rFont val="Arial"/>
            <scheme val="minor"/>
          </rPr>
          <t>-Bono de Gazprombank por US$ 404.200.000, por el 40% de las acciones de PetroZamora (G.O. 39.859). 
-Capital Social Pagado clase B, Bs. 1.000.000 (G.O. 40.668)
-Préstamo de Gazprombank a Petrozamora por un monto de US$ 1.000 millones
======</t>
        </r>
      </text>
    </comment>
    <comment ref="G45" authorId="0">
      <text>
        <r>
          <rPr>
            <sz val="10"/>
            <color rgb="FF000000"/>
            <rFont val="Arial"/>
            <scheme val="minor"/>
          </rPr>
          <t>-Bono de Gazprombank por US$ 404.200.000, por el 40% de las acciones de PetroZamora (G.O. 39.859). 
-Capital Social Pagado clase B, Bs. 1.000.000 / tipo de cambio 4,3 por 40% de acciones (G.O. 40.668)
======</t>
        </r>
      </text>
    </comment>
    <comment ref="H45" authorId="0">
      <text>
        <r>
          <rPr>
            <sz val="10"/>
            <color rgb="FF000000"/>
            <rFont val="Arial"/>
            <scheme val="minor"/>
          </rPr>
          <t>Préstamo de Gazprombank a Petrozamora por un monto de US$ 1.000 millones
======</t>
        </r>
      </text>
    </comment>
    <comment ref="I45" authorId="0">
      <text>
        <r>
          <rPr>
            <sz val="10"/>
            <color rgb="FF000000"/>
            <rFont val="Arial"/>
            <scheme val="minor"/>
          </rPr>
          <t>Capital Social Pagado clase B, Bs. 1.000.000 / tipo de cambio 4,3 por 60% de acciones (G.O. 40.668)
======</t>
        </r>
      </text>
    </comment>
    <comment ref="F51" authorId="0">
      <text>
        <r>
          <rPr>
            <sz val="10"/>
            <color rgb="FF000000"/>
            <rFont val="Arial"/>
            <scheme val="minor"/>
          </rPr>
          <t>-Bono de USS 1.100.000.000 por su participación como accionista clase B de la Empresa Mixta. Rusia con 40% de acciones 
-Préstamo de la empresa Rosnef a CVP por un monto de US$ 1.500 millones para el desarrollo del proyecto de Petrovictoria.
======</t>
        </r>
      </text>
    </comment>
    <comment ref="G51" authorId="0">
      <text>
        <r>
          <rPr>
            <sz val="10"/>
            <color rgb="FF000000"/>
            <rFont val="Arial"/>
            <scheme val="minor"/>
          </rPr>
          <t>Bono de USS 1.100.000.000 por su participación como accionista clase B de la Empresa Mixta. Rusia con 40% de acciones 
======</t>
        </r>
      </text>
    </comment>
    <comment ref="H51" authorId="0">
      <text>
        <r>
          <rPr>
            <sz val="10"/>
            <color rgb="FF000000"/>
            <rFont val="Arial"/>
            <scheme val="minor"/>
          </rPr>
          <t>Préstamo de la empresa Rosnef a CVP por un monto de US$ 1.500 millones para el desarrollo del proyecto de Petrovictoria.
======</t>
        </r>
      </text>
    </comment>
    <comment ref="F55" authorId="0">
      <text>
        <r>
          <rPr>
            <sz val="10"/>
            <color rgb="FF000000"/>
            <rFont val="Arial"/>
            <scheme val="minor"/>
          </rPr>
          <t>Recibirá una inversión total $16 millones.
======</t>
        </r>
      </text>
    </comment>
    <comment ref="G55" authorId="0">
      <text>
        <r>
          <rPr>
            <sz val="10"/>
            <color rgb="FF000000"/>
            <rFont val="Arial"/>
            <scheme val="minor"/>
          </rPr>
          <t>Recibirá una inversión total $16 millones.
======</t>
        </r>
      </text>
    </comment>
    <comment ref="J56" authorId="0">
      <text>
        <r>
          <rPr>
            <sz val="10"/>
            <color rgb="FF000000"/>
            <rFont val="Arial"/>
            <scheme val="minor"/>
          </rPr>
          <t>Recuperación de siete (07) y la preservación de doce (12) aeronaves SUKHOI-30MK2, asignadas a los Grupos Aéreos de Caza Nº 11 y Nº13
======</t>
        </r>
      </text>
    </comment>
    <comment ref="F62" authorId="0">
      <text>
        <r>
          <rPr>
            <sz val="10"/>
            <color rgb="FF000000"/>
            <rFont val="Arial"/>
            <scheme val="minor"/>
          </rPr>
          <t>Adelantos por suministros de petróleo venezolano a esa compañía 2017-2019.
======</t>
        </r>
      </text>
    </comment>
    <comment ref="G62" authorId="0">
      <text>
        <r>
          <rPr>
            <sz val="10"/>
            <color rgb="FF000000"/>
            <rFont val="Arial"/>
            <scheme val="minor"/>
          </rPr>
          <t>Adelantos por suministros de petróleo venezolano a esa compañía 2017-2019.
======</t>
        </r>
      </text>
    </comment>
    <comment ref="J62" authorId="0">
      <text>
        <r>
          <rPr>
            <sz val="10"/>
            <color rgb="FF000000"/>
            <rFont val="Arial"/>
            <scheme val="minor"/>
          </rPr>
          <t>Adelantos por suministros de petróleo venezolano a esa compañía 2017-2019.
======</t>
        </r>
      </text>
    </comment>
  </commentList>
</comments>
</file>

<file path=xl/sharedStrings.xml><?xml version="1.0" encoding="utf-8"?>
<sst xmlns="http://schemas.openxmlformats.org/spreadsheetml/2006/main" count="3777" uniqueCount="1713">
  <si>
    <t>Año</t>
  </si>
  <si>
    <t xml:space="preserve">Fecha </t>
  </si>
  <si>
    <t>Tipo de vinculación entre Rusia y Venezuela</t>
  </si>
  <si>
    <t>Nombre del Intercambio</t>
  </si>
  <si>
    <t>Detalles</t>
  </si>
  <si>
    <t>Sector</t>
  </si>
  <si>
    <t>Estatus</t>
  </si>
  <si>
    <t>Valor (en $)</t>
  </si>
  <si>
    <t>Partes de las inversiones en Venezuela (Quiénes ostentaban los cargos clave de entonces)</t>
  </si>
  <si>
    <t>Empresa Venezolana</t>
  </si>
  <si>
    <t>Partes de las inversiones en Rusia (Quiénes ostentaban los cargos clave de entonces)</t>
  </si>
  <si>
    <t>Empresa Rusa</t>
  </si>
  <si>
    <t>Sector principal de la empresa Rusia vinculada</t>
  </si>
  <si>
    <t>Tipo: inversión en nueva instalación, adquisición, capital de riesgo, contrato</t>
  </si>
  <si>
    <t>Financiación. ¿Incluye alguna deuda del lado del país receptor/país donde se realiza la inversión?</t>
  </si>
  <si>
    <t>Fuentes de información</t>
  </si>
  <si>
    <t>Proyectos</t>
  </si>
  <si>
    <t>Instituciones públicas involucradas (podría haber emitido permisos, etc.)</t>
  </si>
  <si>
    <t xml:space="preserve">Empresa Mixta o Proyecto </t>
  </si>
  <si>
    <t>¿Algún ex funcionario público implicado en esta inversión(es)?</t>
  </si>
  <si>
    <t>Valor de la (s) inversión (es) para el inversor ruso (¿qué obtuvo el inversor?)</t>
  </si>
  <si>
    <t>¿Alguna condición conocida de la inversión? Uso de recursos de FONDEN</t>
  </si>
  <si>
    <t>Desarrollar sobre rentabilidad</t>
  </si>
  <si>
    <t>Préstamo / Inversión / Compra</t>
  </si>
  <si>
    <t xml:space="preserve">Convenio </t>
  </si>
  <si>
    <t>Convenio entre el Gobierno de la República Bolivariana de Venezuela y el Gobierno de la Federación de Rusia sobre la cooperación en la lucha contra el tráfico ilícito y el uso indebido de estupefacientes y sustancias psicotropicas</t>
  </si>
  <si>
    <t>Gaceta N° 5.570. Coordinar políticas y programas en el ámbito de la prevención del abuso de drogas, la rehabilitación de los drogodependientes, la lucha contra el tráfico ílicito de drogas, así como las sustancias que se utilizan para la fabricación. Se intercambiarán información de interés de búsqueda operativa, de consulta criminalísticas y otras sobre: cualquier tipo de delitos relacionados con el tráfico ilícito de drogas; hechos y acontecimientos concretos relacionado con el tráfico ilegal; personas que estén siendo investigadas por su participación en el tráfico ilícito de drogas; entre otros.</t>
  </si>
  <si>
    <t>Narcotráfico</t>
  </si>
  <si>
    <t>http://virtual.urbe.edu/gacetas/05570.pdf</t>
  </si>
  <si>
    <t>-</t>
  </si>
  <si>
    <t>Convenio entre el Gobierno de la República Bolivariana de Venezuela y el Gobierno de la Federación de Rusia sobre cooperación técnico-militar</t>
  </si>
  <si>
    <t>Gaceta N° 5.570. Cooperación en las siguientes áreas: suministro de armamento, técnica militar y otro material de uso bélico; garantía de empleo, reparación y modernización del armamento y técnica militar suministrados, transferencia de licencias para la producción de armamento</t>
  </si>
  <si>
    <t>Defensa</t>
  </si>
  <si>
    <t>Completado</t>
  </si>
  <si>
    <t>Igor Ivanov (Ministro de Relaciones Exteriores) Comité de Cooperación Técnico Militar en los Estados Extranjeros</t>
  </si>
  <si>
    <t>Programa</t>
  </si>
  <si>
    <t>Programa de Intercambio Cultural, Educativo, Científico y Deportivo para los años 2001-2003</t>
  </si>
  <si>
    <t>Varios</t>
  </si>
  <si>
    <t>https://www.tiwy.com/read.phtml?id=92</t>
  </si>
  <si>
    <t>Convenio de Cooperación entre el Instituto de Altos Estudios Diplomáticos Pedro Gual del Ministerio de Relaciones
Exteriores de la República Bolivariana de Venezuela y la Academia Diplomática del Ministerio de Asuntos Exteriores
de la Federación de Rusia.</t>
  </si>
  <si>
    <t>Educación</t>
  </si>
  <si>
    <t>https://www.redalyc.org/pdf/403/40326947005.pdf</t>
  </si>
  <si>
    <t>Convenio de cooperación en el área del turismo entre el Gobierno de la República Bolivariana de Venezuela y el Gobierno de la Federación de Rusia</t>
  </si>
  <si>
    <t>Gaceta N° 38.253. Las partes apoyarán a sus entes estatales de turismo en actividades para el establecimiento de la cooperación entre las organizaciones turísticas venezolanas y rusas, para que realicen inversiones en el área de turismo; así como la formación de empresas mixtas de servicios turísticos. Facilitarán las formalidades de inmigración, aduaneras y otras. Ampliarán el turismo tanto en grupos como individual para la participación en eventos deportivos o culturales</t>
  </si>
  <si>
    <t>Turismo</t>
  </si>
  <si>
    <t>http://virtual.urbe.edu/gacetas/38253.pdf</t>
  </si>
  <si>
    <t>Acta</t>
  </si>
  <si>
    <t>Acta de creación de la Comisión Intergubernamental Ruso-Venezolana de Alto Nivel</t>
  </si>
  <si>
    <t>Esta comisión estará bajo la dirección de los Vicepresidentes de Rusia y Venezuela, para la realización de consulta y elaboración de las propuestas integrales sobre cooperación en los ámbitos políticos, económico-comercial, científico-técnico, técnico-militar, cultural, entre otros</t>
  </si>
  <si>
    <t>Diplomacia</t>
  </si>
  <si>
    <t>https://venezuela.mid.ru/es/75-aniversario-del-establecimiento-de-relaciones-diplomaticas-entre-rusia-y-venezuela-exposicion-virtual-</t>
  </si>
  <si>
    <t>Memorándum</t>
  </si>
  <si>
    <t>Memorándum de entendimiento del Banco de Desarrollo Social de Venezuela y el Banco Desarrollo de las Regiones de la Federación Rusa</t>
  </si>
  <si>
    <t>Propuestas para asegurar la creación de condiciones favorables y/o infraestructura financiera correspondiente para los inversionistas rusos y venezolanos que desearan realizar actividades diresctamente en los mercados financieros de Rusia y Venezuela</t>
  </si>
  <si>
    <t>Servicios Financieros</t>
  </si>
  <si>
    <t>Banco de Desarrollo Social de Venezuela (BANDES)</t>
  </si>
  <si>
    <t>Bandes</t>
  </si>
  <si>
    <t>Banco Desarrollo de las Regiones</t>
  </si>
  <si>
    <t>Banco Ruso de Desarrollo de las Regiones</t>
  </si>
  <si>
    <t>Banca</t>
  </si>
  <si>
    <t>http://biblioteca2.ucab.edu.ve/anexos/biblioteca/marc/texto/AAR1542.pdf</t>
  </si>
  <si>
    <t>Evrofinans Mosnarbank</t>
  </si>
  <si>
    <t>Convenio de cooperación económico, comercial, científico, técnico y cultural entre el estado Bolívar y la administración de la región de Volgogrado</t>
  </si>
  <si>
    <t>Acuerdo</t>
  </si>
  <si>
    <t>Acuerdo sobre Servicios Aéreos entre el Gobierno de la República Bolivariana de Venezuela y el Gobierno de la Federación de Rusia.</t>
  </si>
  <si>
    <t>Convenio entre el Gobierno de la República Bolivariana de Venezuela y el Gobierno de la Federación de Rusia para evitar la doble tributación y prevenir la evasión fiscal en materia de impuesto sobre la renta y sobre el patrimonio</t>
  </si>
  <si>
    <t>Gaceta N° 5.822. Aplicará a las personas que sean residentes de uno o ambos países contratantes. Los impuestos existentes a los que aplicará este convenio son; en el caso de Venezuela: el impuesto sobre la renta y el impuestos a los activos empresariales; en el caso de Rusia: el impuesto sobre la renta de organizaciones; impuesto a la renta sobre las personas naturales, impuesto sobre los beneficios de empresas, e impuesto sobre los beneficios de las personas naturales.</t>
  </si>
  <si>
    <t>SENIAT</t>
  </si>
  <si>
    <t>http://virtual.urbe.edu/gacetas/05822.pdf</t>
  </si>
  <si>
    <t>Tributos</t>
  </si>
  <si>
    <t>Acta final de la I Reunión de la Comisión Intergubernamental de Alto Nivel Venezuela-Rusia</t>
  </si>
  <si>
    <t>Acuerdo entre el Gobierno de la República Bolivariana de Venezuela y el Gobierno de la Federación de Rusia sobre la cooperación en el sector energético</t>
  </si>
  <si>
    <t>Gaceta N° 38.104. fomentarán la cooperación en las áreas de: ejecución de proyectos conjuntos en actividades primarias del petróleo, gas natural, carbón y otros recuersos energéticos; la construcción, financiamiento y equipamiento de refinerias, instalaciones para procesamiento de gas natural y carbón, así como empresas hidroeléctricas y termoeléctricas; fortalecimiento de los vínculos entre socios de las empresas entre las partes; proyectos conjuntos en el área de la comercialización internacional del petróleo y gas licuado; creación de empresas de capital mixto; y participación conjunta en el comercio nacional e internacional en las áreas energéticas.</t>
  </si>
  <si>
    <t>Hidrocarburos</t>
  </si>
  <si>
    <t>https://app.box.com/s/95ol3ue1yr57f1x54h5l1d8mhovp1dcv</t>
  </si>
  <si>
    <t>Memorando de entendimiento entre PDVSA y LUKOIL</t>
  </si>
  <si>
    <t>Posible participación conjunta, en el área de exploración y producción de hidrocarburos líquidos y gaseosos, incluyendo nuevos desarrollos en la Faja Petrolífera del Orinoco y el Golfo de Venezuela.También se evaluarán proyectos de rehabilitación de pozos, de incremento del factor de recobro y de refinación en territorio venezolano. Igualmente, las partes discutirán la eventual compra por parte de LUKOIL de petróleo crudo y sus derivados a PDVSA, a través de contratos ocasionales o a término. Intercambiarán regularmente personal para su adiestramiento y formación en diferentes especialidades.</t>
  </si>
  <si>
    <t>PDVSA PETROLEO, S.A</t>
  </si>
  <si>
    <t>PDVSA</t>
  </si>
  <si>
    <t>Presidente de LUKOIL, Vagit Alekperov</t>
  </si>
  <si>
    <t>Lukoil</t>
  </si>
  <si>
    <t>Petrolero</t>
  </si>
  <si>
    <t>http://www.pdvsa.com/index.php?option=com_content&amp;view=article&amp;id=955:1113&amp;catid=10&amp;Itemid=589&amp;lang=es</t>
  </si>
  <si>
    <t>Memorando de entendimiento entre PDVSA y GAZPROM</t>
  </si>
  <si>
    <t>Proyectos en las áreas de exploración y producción; modernización y optimación de refinerías existentes propiedad de cada una de las partes; construcción, mantenimiento y operación de oleoductos, poliductos y gasoductos; desarrollo de nuevas tecnologías y optimación de las ya existentes para incrementar la recuperación de hidrocarburos; y comercialización interna y externa de hidrocarburos; entre otras áreas</t>
  </si>
  <si>
    <t xml:space="preserve">Rafael Ramírez                                       (Ministro de Energía y Petróleo y presidente de PDVSA) </t>
  </si>
  <si>
    <t xml:space="preserve">Alexey B. Miller                             (Presidente de GAZPROM) </t>
  </si>
  <si>
    <t>Gazprom</t>
  </si>
  <si>
    <t>Petroleo y gas</t>
  </si>
  <si>
    <t>http://www.todochavezenlaweb.gob.ve/todochavez/3710-intervencion-del-comandante-presidente-hugo-chavez-durante-acto-de-juramentacion-de-la-nueva-junta-directiva-de-pdvsa-y-firma-de-memorando-de-entendimiento-entre-petroleos-de-venezuela-sa-pdvsa-y-la-empresa-de-la-federacion-de-rusia-gazprom</t>
  </si>
  <si>
    <t>Compra</t>
  </si>
  <si>
    <t>Adquirir 15 helicópteros multiuso por 2.000 millones de dólares.</t>
  </si>
  <si>
    <t>15 Helicópteros rusos: uno MI-26 de transporte, seis MI-17 y ocho MI-35 de carga</t>
  </si>
  <si>
    <t>Director del consorcio estatal Rosoboronexport, Serguéi Chemézov</t>
  </si>
  <si>
    <t>Rosoboronexport</t>
  </si>
  <si>
    <t>Exportadora estatal en materia de defensa</t>
  </si>
  <si>
    <t>https://www.oklahoman.com/article/1733021/llegan-a-venezuela-30000-fusiles-rusos</t>
  </si>
  <si>
    <t>Proyecto</t>
  </si>
  <si>
    <t xml:space="preserve">Proyecto del Fonden: 
*22/6/2006, Adquisición de Helicópteros Multipropósitos  (Proyecto Pemón) por un valor de US$50.238.786,71
*24/10/2006, Adquisición de 15 Helicópteros Multipropósito (PROYECTO PEMON) por un valor de US$  57.400.244,48
Rusia presta servicio y repuestos a Venezuela por dos años. </t>
  </si>
  <si>
    <t>Compra de Armas</t>
  </si>
  <si>
    <t>Compra de 100.000 fusiles de asalto "Kalashnikov" AK-103 que reemplazarán como arma de reglamento de las Fuerzas Armadas venezolana</t>
  </si>
  <si>
    <t>Orden incluyó accesorios, 74 millones de cartuchos 7,62x39 mm, y 5 simuladores unificados para entrenamiento de tiro con el fusil.
Transferencia de tecnología con el fin de que en un futuro cercano sea fabricado por la Compañía Anónima Venezolana de Industrias Militares (CAVIM). 45 técnicos venezolanos se capacitarán durante once meses en Rusia para aprender el proceso de fabricación. 
El precio de cada fusil es de 186,22 dólares, incluidos cuatro cargadores de 30 cartuchos y la bayoneta</t>
  </si>
  <si>
    <t>Ministro venezolano de la Defensa, general en jefe Jorge García</t>
  </si>
  <si>
    <t>https://elpais.com/diario/2006/06/04/internacional/1149372009_850215.html</t>
  </si>
  <si>
    <t>Proyecto del Fonden: 
*22/6/2006 Adquisición del segundo y tercer lote de fusiles de asalto Kalashnikov AK-103 (Proyecto Caribe) por un valor de US$ 17.702.585,00
*20/08/2006 y 05/05/2007, Adquisición de Fusiles de Asalto AK-103 y MUNICIONES CAL. 7,62 X 39MM por un valor de US$ 52.038.288,00</t>
  </si>
  <si>
    <t>Carta de intención</t>
  </si>
  <si>
    <t xml:space="preserve">Carta de Intención entre la Corporación  Venezolana de Guyana (CVG), la Gobernación del Estado Bolívar y RUSCAOLIN por la Federación de Rusia. </t>
  </si>
  <si>
    <t>Minería</t>
  </si>
  <si>
    <t>Corporación  Venezolana de Guyana (CVG), Gobernación del Estado Bolívar</t>
  </si>
  <si>
    <t>CVG</t>
  </si>
  <si>
    <t>RUSCAOLIN</t>
  </si>
  <si>
    <t>Ruscaolin</t>
  </si>
  <si>
    <t>Caolín</t>
  </si>
  <si>
    <t>https://xdoc.es/libro-amarillo-2006-pdf-free.html</t>
  </si>
  <si>
    <t>Acta final de la II Reunión de la Comisión Intergubernamental de Alto Nivel Venezuela-Rusia</t>
  </si>
  <si>
    <t>Con la firma de esta acta los jefes de ambas delegaciones estuvieron de acuerdo con que la gestión de la Comisión y de sus subcomisiones, contribuye al desarrollo, fortalecimiento y ampliación de la colaboración entre la Federación Rusa y la República Bolivariana de Venezuela, en distintos campos</t>
  </si>
  <si>
    <t>http://www.todochavez.gob.ve/todochavez/2882-firma-del-acto-final-de-la-ii-reunion-de-la-comision-intergubernamental-de-alto-nivel-venezuela-rusia</t>
  </si>
  <si>
    <t xml:space="preserve"> Convenio entre Petróleos de Venezuela S.A, a través de la Corporación Venezolana del Petróleo (CVP) y Lukoil Overseas Holding </t>
  </si>
  <si>
    <t>Para conformar equipos técnicos que permitan estudiar y cuantificar las reservas de crudos existentes en el Bloque Junín III ubicado en la Faja Petrolífera del Orinoco.</t>
  </si>
  <si>
    <t>Presidente de la Corporación Venezolana del Petróleo, Eulogio Del Pino</t>
  </si>
  <si>
    <t>CVP</t>
  </si>
  <si>
    <t>Vicepresidente de Operaciones de Lukoil, Azat Shamsuarov</t>
  </si>
  <si>
    <t>http://www.pdvsa.com/index.php?option=com_content&amp;view=article&amp;id=1152:1325&amp;catid=10&amp;Itemid=589&amp;lang=es</t>
  </si>
  <si>
    <r>
      <rPr>
        <sz val="10"/>
        <color rgb="FF000000"/>
        <rFont val="Arial"/>
      </rPr>
      <t xml:space="preserve">Lukoil estima en 600 millones de toneladas las reservas del bloque Junín 3. </t>
    </r>
    <r>
      <rPr>
        <u/>
        <sz val="10"/>
        <color rgb="FF1155CC"/>
        <rFont val="Arial"/>
      </rPr>
      <t>https://mundo.sputniknews.com/20090707/122249522.html</t>
    </r>
    <r>
      <rPr>
        <sz val="10"/>
        <color rgb="FF000000"/>
        <rFont val="Arial"/>
      </rPr>
      <t xml:space="preserve"> </t>
    </r>
  </si>
  <si>
    <t>Contrato para el suministro de armas</t>
  </si>
  <si>
    <t>Arsenal Firearms Strike One, Pistolas 9x19 mm Parabellum</t>
  </si>
  <si>
    <t>https://www.controlciudadano.org/noticias/venezuela-informe-sobre-adquisiciones-de-sistemas-de-armas-y-material-militar-periodo-2013-2016/</t>
  </si>
  <si>
    <t xml:space="preserve">Acuerdo para la instalación del Centro de Mantenimiento y Reparación de Helicópteros </t>
  </si>
  <si>
    <t>Foma parte de los primeros acuerdos de cooperación técnico- militar. 
Con sede en la ciudad de Acarigua, estado Portuguesa.
Presta servicio de mantenimiento y repararán los helicópteros rusos. Ha presentado retrasos significativos por razones que no se han dado a conocer. En 2014 la empresa Rusa Reductor-PM hizo entrega de equipos para reparación de helicópteros. Existen edificaciones e infraestructura, pero para el año 2017, se desconocia el estado del proyecto.</t>
  </si>
  <si>
    <t>En desarrollo</t>
  </si>
  <si>
    <t>Compañia Anónima Venezolana de Industrias Militares (Cavim)</t>
  </si>
  <si>
    <t>https://www.infodefensa.com/latam/2017/10/27/noticia-venezuela-impulsa-proyecto-centro-mantenimiento-helicopteros-rusos.html</t>
  </si>
  <si>
    <t xml:space="preserve">Centro de Mantenimiento y Reparación de Helicópteros </t>
  </si>
  <si>
    <t>Proyecto del Fonden: 
*21/09/2008 a Mayo 2010, Construcción del Hangar de Mantenimiento de los Helicópteros Rusos MI-26T (Proyecto Pemón) por un valor de US$  3.623.613,97 
*05/05/2007, 28/05/2008, 21/08/2008 y 17/03/2010, Centro de Mantenimiento y Reparación de los Helícopteros MI-17/V5, MI-26T y MI-35M por un valor de 246.854.758,34</t>
  </si>
  <si>
    <t>Se desconoce el estado del proyecto.</t>
  </si>
  <si>
    <t xml:space="preserve">Programa de cooperación e intercambio cultural entre la Agencia Federal de Cultura y Cinematográfica de la Federación de Rusia y el Ministerio de la Cultura de la República Bolivariana de Venezuela para el año 2006-2008. </t>
  </si>
  <si>
    <t>Cultura</t>
  </si>
  <si>
    <t>Agencia Federal de Cultura y Cinematográfica</t>
  </si>
  <si>
    <t>Contratos de suministro de aviones rusos a Venezuela</t>
  </si>
  <si>
    <t>Adquisición de 24 aviones cazabombarderos Sukhoi-30 MK-2, de fabricación rusa, para sustituir a los F-16 que posee la Fuerza Aérea.</t>
  </si>
  <si>
    <t>https://elpais.com/diario/2006/06/16/internacional/1150408816_850215.html</t>
  </si>
  <si>
    <t>Proyecto del Fonden: 20/08/2006, 04/04/2007, 23/08/2007 y 11/04/2008 Adquisición de 24 SU-30 MK2 (Aviones y Armamento) por un valor de US$ 2.165.529.861,35</t>
  </si>
  <si>
    <t>Convenio de cooperación económica y comercial, científico y cultural entre la Gobernación del estado Bolívar de la República Bolivariana de Venezuela y la Administración de Volgogrado de la Federación Rusa</t>
  </si>
  <si>
    <t>Designar los equipos de trabajo para estudiar la viabilidad de establecer programas de cooperación en las áreas de: a) tratamiento de agua potable; b) tratamiento de aguas servidas; c) acuicultura; d) procesamiento industrial de la madera para usos múltiples y e) procesamiento industrial de la cerámica.</t>
  </si>
  <si>
    <t>Convenio de hermandad entre la Alcaldía del municipio Girardot del estado Aragua  y la Alcaldía de Izhevsk para la instalación y funcionamiento de una fábrica de armas Kaláshnikov en los espacios de CAVIM</t>
  </si>
  <si>
    <t xml:space="preserve">Instalación y funcionamiento de una fábrica de armas Kaláshnikov en los espacios de CAVIM, en la ciudad de Maracay.
 Una planta para la fabricación de fusiles de asalto Kalashnikov AK-103 y otra para sus respectivas municiones de 7,62x39 mm225.
Para ello, se invirtió 1,1 billones de rublos (15 millones de dólares, aproximadamente).
La obra estaría lista en 2009, pero se corrió dos veces (2011 y 2012). El exsenador y empresario ruso Sergey Popelnyukhov –propietario de la contratista principal de la fábrica- fue acusado por el Ministerio de Interior ruso de fraude en gran escala por el desvío de 1,1 billones de rublos para la construcción de las plantas. Aunque se paralizó en 2014 con un acabado de 70%, la fábrica Kalashnikov se completaria entre 2016 y 2017. Por este caso El
Tribunal de Distrito de Lefortovsky, en Moscú, sentenció a 3 años de prisión a Irina Pomeshchikova y a 7 años de  prisión a Sergey Popelnyukhov. </t>
  </si>
  <si>
    <t>Cavim</t>
  </si>
  <si>
    <t>https://xdoc.es/libro-amarillo-2006-pdf-free.html                  https://www.infodefensa.com/latam/2016/10/07/noticia-rusia-califica-proyecto-emblematico-planta-fusiles-kalashnikov-venezuela.html</t>
  </si>
  <si>
    <t>Fabrica de armas</t>
  </si>
  <si>
    <t>Proyecto del Fonden: 20/08/2006, 11/04/2008 y 11/03/2010. Planta de Fabricación de Fusiles de Asalto AK-103 por un valor de US$ 267.129.518,92</t>
  </si>
  <si>
    <t>Acabado de 70%</t>
  </si>
  <si>
    <t>Inversión</t>
  </si>
  <si>
    <t>Addendum</t>
  </si>
  <si>
    <t>Addendum al convenio sobre cooperación técnico-militar</t>
  </si>
  <si>
    <t>Las partes se comprometen a desarrollar la cooperación técnico-militar.</t>
  </si>
  <si>
    <t>Carta de intención para el desarrollo de un complejo industrial integrado de procesamiento de aluminio</t>
  </si>
  <si>
    <t>Estudio de factibilidad técnica, económica y financiera para el desarrollo de un complejo industrial integrado de procesamiento del aluminio.</t>
  </si>
  <si>
    <t>Anunciado</t>
  </si>
  <si>
    <t>Corporación Venezolana de Guayana (CVG)</t>
  </si>
  <si>
    <t>Empresa Sual-Holding</t>
  </si>
  <si>
    <t>Metalurgia</t>
  </si>
  <si>
    <t>Aluminio</t>
  </si>
  <si>
    <t>Carta de intención para el desarrollo de una planta de elaboración de utensilios de aluminio para el hogar</t>
  </si>
  <si>
    <t>Estudio de factibilidad técnica, económica y financiera para el desarrollo en Venezuela de una planta de utensilios de aluminio para el hogar.</t>
  </si>
  <si>
    <t>Manufactura</t>
  </si>
  <si>
    <t>Utensilios de aluminio para el hogar</t>
  </si>
  <si>
    <t xml:space="preserve">Carta de intención CVG-RUSCAOLIN </t>
  </si>
  <si>
    <t>Estudio de factibilidad a los fines del desarrollo de un complejo industrial integrado de procesamiento de caolín, con una capacidad de procesamiento de 240.000 Ton Año de caolín crudo de la mina.  
En el 2010 los hermanos Agapov se retiraron de  Venezuela y la planta de refinación de caolín quedó inactiva</t>
  </si>
  <si>
    <t>Construcción de planta por la empresa Ruscaolin</t>
  </si>
  <si>
    <t>https://xdoc.es/libro-amarillo-2006-pdf-free.html     https://www.mineria-pa.com/noticias/nueva-planta-de-produccion-de-caolinita-en-venezuela/</t>
  </si>
  <si>
    <t>Instituto Autónomo de Minas Bolívar (permisos)</t>
  </si>
  <si>
    <t>Inversión por US$ 500.000.000 Para la construcción de una planta</t>
  </si>
  <si>
    <t>Planta inactiva</t>
  </si>
  <si>
    <t>Carta de intención de un acuerdo de asociación para la instalación de una planta en Ciudad Piar, Estado Bolívar</t>
  </si>
  <si>
    <t>Planta de fabricación de tubos sin costura destinados a la industria de los hidrocarburos.</t>
  </si>
  <si>
    <t>Ministerio de Industrias Básicas y Minería</t>
  </si>
  <si>
    <t>Empresa TMK</t>
  </si>
  <si>
    <t>TMK</t>
  </si>
  <si>
    <t>Metalúrgica de Tuberías</t>
  </si>
  <si>
    <t xml:space="preserve">https://xdoc.es/libro-amarillo-2006-pdf-free.html   </t>
  </si>
  <si>
    <t>Tubos sin costura</t>
  </si>
  <si>
    <t>Carta de Intención entre la Corporación Venezolana Agraria de la República Bolivariana de Venezuela y la Empresa MOTOPLANTA DE IZHEEVSK “AKSION HOLDING”</t>
  </si>
  <si>
    <t>Estudiar la posibilidad de instalar en el territorio venezolano una planta para la producción de implementos agrícolas de capital mixto y que prevé la transferencia de tecnología</t>
  </si>
  <si>
    <t>Agroindustria</t>
  </si>
  <si>
    <t xml:space="preserve">José Villalba (Presidente de la Corporación Venezolana Agraria CVA) </t>
  </si>
  <si>
    <t>CVA</t>
  </si>
  <si>
    <t>Pilin Víctor Ardriabich (por AKSION HOLDING)</t>
  </si>
  <si>
    <t>Motoplanta de Izheevsk Aksion Holding</t>
  </si>
  <si>
    <t>Fabricación de instrumentos</t>
  </si>
  <si>
    <t>https://xdoc.es/libro-amarillo-2006-pdf-free.html            https://empresaexterior.com/art/17154/ferrocarriles-rusos-estrechan-lazos-con-instituto-autonomo-de-ferrocarriles-del-venezuela</t>
  </si>
  <si>
    <t>Carta de intención entre el Instituto Autónomo de Ferrocarriles IAFE, de la República Bolivariana de Venezuela y la empresa Ferrocarriles Rusos Compañía Anónima</t>
  </si>
  <si>
    <t>Estudiar y evaluar las posibilidades de establecer una alianza estratégica para estrechar el intercambio de experiencias en materia de construcción, mantenimiento y equipamiento ferroviario, así como la transferencia tecnológica y científica de capacitación del recurso humano en el área</t>
  </si>
  <si>
    <t>Transporte</t>
  </si>
  <si>
    <t xml:space="preserve">Ángel García Ontiveros (Presidente del Instituto Autónomo de Ferrocarriles IAFE) </t>
  </si>
  <si>
    <t xml:space="preserve">Valentín Gaponovich (Vicepresidente de Ferrocarriles Rusos C.A.) </t>
  </si>
  <si>
    <t>Ferrocarriles Rusos C.A.</t>
  </si>
  <si>
    <t>Transporte por ferrocarril</t>
  </si>
  <si>
    <t>Ferroviario</t>
  </si>
  <si>
    <t>Carta de intención entre la Corporación Venezolana de Guayana y la planta de producción de camiones Kamaz</t>
  </si>
  <si>
    <t>Establecer las bases para la constitución de una empresa mixta para la construcción y puesta en marcha de una planta de producción, ensamblaje y comercialización de camiones con una capacidad de carga axial de 5,7 toneladas.</t>
  </si>
  <si>
    <t>Daniel Machado (Presidente de la Corporación Venezolana de Guayana, CVG)</t>
  </si>
  <si>
    <t>Igor Gordianof (por Kamaz)</t>
  </si>
  <si>
    <t>Kamaz</t>
  </si>
  <si>
    <t>Automotriz</t>
  </si>
  <si>
    <t>Instalación de una fabrica ensambladora</t>
  </si>
  <si>
    <t>https://xdoc.es/libro-amarillo-2006-pdf-free.html     https://armando.info/Reportajes/Details/2380</t>
  </si>
  <si>
    <t>Alcaldia de Valencia</t>
  </si>
  <si>
    <t>Camiones</t>
  </si>
  <si>
    <t>Memorando de entendimiento entre PDVSA y la empresa  VOLGABURMASH</t>
  </si>
  <si>
    <t xml:space="preserve"> Impulsar al desarrollar y creación de la nueva empresa ruso-venezolana de Mechas Orinocoburmash S.A, la cual se encargará principalmente de fabricar, ensamblar, adecuar, comercializar y distribuir mechas y herramientas de perforación petrolera</t>
  </si>
  <si>
    <t>Luis Vierma (Director de PDVSA y Vicepresidente de Exploración y Producción de PDVSA)</t>
  </si>
  <si>
    <t>Migail Victorvich Gabrilenco (por la empresa Volga Bromoch)</t>
  </si>
  <si>
    <t>Volgaburmash</t>
  </si>
  <si>
    <t>Fabrica de Herramientas</t>
  </si>
  <si>
    <t>http://www.pdvsa.com/index.php?option=com_content&amp;view=article&amp;id=1778:3030&amp;catid=10&amp;Itemid=589&amp;lang=es</t>
  </si>
  <si>
    <t>Mechas Orinocoburmash</t>
  </si>
  <si>
    <t xml:space="preserve">Carta de Intención entre la Corporación Venezolana Agraria de la República Bolivariana de Venezuela y la Empresa IZHEUSKY MEKHANICHESTIY ZAVOD de la Federación de Rusia. </t>
  </si>
  <si>
    <t>Evaluar la creación en Venezuela de una industria de capital mixto, empacadora de productos lácteos, la cual transfiere tecnología rusa a nuestro país</t>
  </si>
  <si>
    <t xml:space="preserve">José Villalba (Presidente de la Corporación Venezolana Agraria, CVA) </t>
  </si>
  <si>
    <t>IZHEUSKY MEKHANICHESTIY ZAVOD</t>
  </si>
  <si>
    <t>Izheusky Mekhanichestity Zavod</t>
  </si>
  <si>
    <t>Armas</t>
  </si>
  <si>
    <t>Lácteos</t>
  </si>
  <si>
    <t>Carta de intención entre la Empresa de Producción Social de Servicios de Laminación del Aluminio (Serlaca) y SAULHOLDING de la Federación de Rusia</t>
  </si>
  <si>
    <t>Empresa de Producción Social de Servicios de Laminación del Aluminio</t>
  </si>
  <si>
    <t>Serlaca</t>
  </si>
  <si>
    <t>SAULHOLDING</t>
  </si>
  <si>
    <t>Saulholding</t>
  </si>
  <si>
    <t xml:space="preserve">Memorando de entendimiento entre PDVSA PETROLEO, S.A., y la Empresa ZAO BURO DE CONSTRUCTORES DE MOSCU OREOL. </t>
  </si>
  <si>
    <t>Intercambio de información y cooperación técnica destinada a la producción de bombas y aparatos buster, equipos para cementación de pozos, aparatos termotécnico, elaboración de medios técnicos para los procesos de inyección de los pozos, producción de turbobarrenas y motores de tajo, tuberías de perforación, bombeo y compresión, entre otros equipos.</t>
  </si>
  <si>
    <t>ZAO BURO DE CONSTRUCTORES</t>
  </si>
  <si>
    <t>Zao Buro de Constructores</t>
  </si>
  <si>
    <t>Memorando de Entendimiento entre PDVSA PETROLEO, S.A., Y LA EMPRESA GRUPO INDUSTRIAL GENERATION.</t>
  </si>
  <si>
    <t>Para la fabricación de hornos, calentadores y precalentadores de agua, crudo y emulsiones, unidades tratadoras de crudo, calderas para producción de vapor industrial y calefacción</t>
  </si>
  <si>
    <t>EMPRESA GRUPO INDUSTRIAL GENERATION</t>
  </si>
  <si>
    <t>Empresa Grupo Industrial Generation</t>
  </si>
  <si>
    <t>Calefacción</t>
  </si>
  <si>
    <t>Memorando de entendimiento entre PDVSA  y la organización regional pública Instituto de Problemas Electro-Físicos</t>
  </si>
  <si>
    <t>Visualización e identificación de potenciales proyectos en el área de hidrocarburos y otras áreas conexas con base en tecnologías modernas que representen beneficios económicos, tecnológicos y permitan el desarrollo sustentable para cada parte; incluye intercambio de información y asistencia mutua en el tratamiento con organizaciones financieras sobre asuntos de interés reciproco</t>
  </si>
  <si>
    <t>Vladimir Andrevich Tibukof (por la organización regional pública Instituto de problemas electro-físicos)</t>
  </si>
  <si>
    <t xml:space="preserve">Carta de Intención entre la Empresa de Producción Social de Tubos sin Costura C.A. y ELECTROSTAL HEAVY ENGINEERING WORKS EZTM. </t>
  </si>
  <si>
    <t>Empresa de Producción Social de Tubos sin Costura, C.A</t>
  </si>
  <si>
    <t>Empresa de Producción Social de Tubos sin Costura</t>
  </si>
  <si>
    <t xml:space="preserve">ELECTROSTAL HEAVY ENGINEERING WORKS EZTM. </t>
  </si>
  <si>
    <t>Electros Heavy Engineering Works Eztm</t>
  </si>
  <si>
    <t>Acta final de la III Reunión de la Comisión Intergubernamental de Alto Nivel Rusia-Venezuela</t>
  </si>
  <si>
    <t>Se resaltó el avance de la consolidación del basamento jurídico de la Comisión Intergubernamental para el fortalecimiento de las relaciones bilaterales, se subrayó la importancia del seguimiento trimestral para dar cumplimiento a los compromisos y acuerdos asumidos. Se reiteró que la agenda de la Comisión se ha ampliado en otras áreas como: la cultural, educativa, deportiva, ciencia y tecnológica, agrícola y minera</t>
  </si>
  <si>
    <t>5.000 Fusil Dragunov de precisión (francotirador)</t>
  </si>
  <si>
    <t>Izhmash</t>
  </si>
  <si>
    <t>https://www.elmundo.es/elmundo/2007/08/19/internacional/1187560194.html</t>
  </si>
  <si>
    <t>Acta final de la IV Reunión de la Comisión Intergubernamental de Alto Nivel Rusia-Venezuela</t>
  </si>
  <si>
    <t>http://www.todochavez.gob.ve/todochavez/2208-intervencon-del-comandante-presidente-hugo-chavez-durante-clausura-de-la-iv-reunion-de-la-comision-intergubernamental-de-alto-nivel-cian-rusia-venezuela-y-firma-de-acuerdos</t>
  </si>
  <si>
    <t>Carta de intención entre el Ministerio del Poder Popular para la Agricultura y Tierras de la República Bolivariana de Venezuela y August empresa de agroquímicos de la Federación de Rusia.</t>
  </si>
  <si>
    <t>El objeto del documento, consiste en constituir una alianza estratégica entre las partes, para el posterior registro de empresas y productos químicos de uso agrícola de bajo impacto, salud ambiental y social.</t>
  </si>
  <si>
    <t xml:space="preserve"> Ministerio del Poder Popular para la Agricultura y Tierras</t>
  </si>
  <si>
    <t>Aidar Galyautdinov (jefe de ventas de August empresa de agroquímicos)</t>
  </si>
  <si>
    <t>August</t>
  </si>
  <si>
    <t>Agroquímico</t>
  </si>
  <si>
    <t>Productos químicos de uso agrícola</t>
  </si>
  <si>
    <t>Carta de intención entre la Corporación Venezolana Agraria de la República Bolivariana de Venezuela y August empresa de agroquímicos de la Federación de Rusia, para la obtención de agroquímicos</t>
  </si>
  <si>
    <t>El objeto de esta carta de intención consiste en establecer las bases para el intercambio comercial entre las partes, con la finalidad de obtener agroquímicos de baja y moderada toxicidad para la agricultura venezolana.</t>
  </si>
  <si>
    <t>Richard Canán (Presidente de la Corporación Venezolana Agraria, CVA)</t>
  </si>
  <si>
    <t>Carta de intención entre la Corporación Venezolana Agraria de la República Bolivariana de Venezuela y August empresa de agroquímicos de la Federación Rusa, para crear una planta envasadora de agroquímicos</t>
  </si>
  <si>
    <t>Constituir una alianza estratégica entre las partes, para el posterior registro de empresas y productos químicos de uso agrícola de bajo impacto, salud ambiental y social</t>
  </si>
  <si>
    <t>Aidar Galyautdinov (jefe de ventas de August)</t>
  </si>
  <si>
    <t xml:space="preserve">Proyecto </t>
  </si>
  <si>
    <t>Carta de intención entre la Corporación Venezolana Agraria de la República Bolivariana de Venezuela con la sociedad cerrada Molokont de la Federación de Rusia, para el fortalecimiento del circuito lechero en Venezuela.</t>
  </si>
  <si>
    <t>Busca crear los mecanismos para el desarrollo productivo, la transferencia de conocimientos y experiencias en el circuito lechero en Venezuela, mediante la futura conformación de mini plantas de leche</t>
  </si>
  <si>
    <t>Valery Venedyukin (consejero de la Sociedad Molokont)</t>
  </si>
  <si>
    <t>Molokont</t>
  </si>
  <si>
    <t>Lacteos</t>
  </si>
  <si>
    <t>Memorando de entendimiento sobre el establecimiento de las relaciones de amistad entre el estado Portuguesa de la República Bolivariana de Venezuela y la región de Stávropol de la Federación Rusa</t>
  </si>
  <si>
    <t>Busca promover el desarrollo económico y comercial de las ciudades del estado Portuguesa y de la región de Stávropol.</t>
  </si>
  <si>
    <t>Antonia Elena Muñoz (gobernadora del estado Portuguesa)</t>
  </si>
  <si>
    <t>Alexander Leonidovich Chernogorov (jefe de la administración de la región de Stávropol)</t>
  </si>
  <si>
    <t xml:space="preserve">Convenio para la ejecución del Estudio de Cuantificación y Certificación de Reservas entre Petróleos de Venezuela y la empresa TNK-BP Management </t>
  </si>
  <si>
    <t>Estudio de cuantificación y certificación de reservas en el Bloque Ayacucho II, del área Ayacucho en la Faja Petrolífera del Orinoco, en la República Bolivariana de Venezuela.</t>
  </si>
  <si>
    <t>Rafael Ramírez (presidente de Petróleos de Venezuela)</t>
  </si>
  <si>
    <t>German Khan (director ejecutivo de la empresa TNK-BP Management)</t>
  </si>
  <si>
    <t>TNK-BP Management</t>
  </si>
  <si>
    <t>Memorando de entendimiento entre la República Bolivariana de Venezuela y la Federación de Rusia para la conformación de grupos de trabajo en materia financiera, industrial y comercial</t>
  </si>
  <si>
    <t>Creación de un banco binacional. Desarrollar mecanismos en materia de desarrollo industrial, tecnológico y comercial</t>
  </si>
  <si>
    <t>Acta final de la V Reunión de la Comisión Intergubernamental de Alto Nivel Venezuela-Rusia</t>
  </si>
  <si>
    <t>Promover las condiciones para que las inversiones contribuyan al progreso y bienestar económico de sus pueblos</t>
  </si>
  <si>
    <t>http://www.todochavez.gob.ve/todochavez/2683-clausura-y-firma-de-acuerdos-de-la-comision-intergubernamental-de-alto-nivel-rusia---venezuela</t>
  </si>
  <si>
    <t xml:space="preserve">Memorándum de entendimiento entre el Ministerio del Poder Popular para la Educación Superior de la República Bolivariana de Venezuela y el Ministerio de Educación y Ciencias de la Federación de Rusia sobre cooperación en el área de educación universitaria </t>
  </si>
  <si>
    <t>Otorgamiento de 50 cupos anuales a ciudadanos venezolanos para cursar estudios de postgrado en instituciones de educación superior en Rusia y la aprobación del estudio del idioma castellano y ruso en el centro de educación superior.</t>
  </si>
  <si>
    <t>Acuerdo entre el Gobierno de la República Bolivariana de Venezuela y el Gobierno de la Federación de Rusia sobre la promoción y protección recíproca de inversiones</t>
  </si>
  <si>
    <t>Gaceta 39.191. Busca estimular el ingreso de capitales, contribuir al desarrollo mutuamente beneficioso de cooperación comercial, económica, científica y técnica, y la creación de condiciones favorables para que inversionistas del Estado de una de las Partes hagan inversiones en el territorio del Estado de la otra Parte. Las inversiones de acuerdo con la legislación interna y proveerá protección legal total en el territorio. Este acuerdo aplicará a las inversiones hechas comenzando desde el 1 de enero de 1992.</t>
  </si>
  <si>
    <t>Promoción de la Inversión</t>
  </si>
  <si>
    <t>http://virtual.urbe.edu/gacetas/39191.pdf</t>
  </si>
  <si>
    <t>Memorándum de entendimiento entre el Ministerio del Poder Popular para las Industrias Ligeras y Comercio de la República Bolivariana de Venezuela y el Ministerio de Industria y Comercio de la Federación de Rusia</t>
  </si>
  <si>
    <t>Analizar y avanzar en el desarrollo y fortalecimiento de la industria nacional explorando la posibilidad de crear una fábrica de vehículos entre Venezuela y Rusia</t>
  </si>
  <si>
    <t>Ministerio del Poder Popular para las Industrias Ligeras y Comercio</t>
  </si>
  <si>
    <t>Vehículos</t>
  </si>
  <si>
    <t>Memorándum de entendimiento para la constitución del Banco Ruso-Venezolano</t>
  </si>
  <si>
    <t>Constitución del Banco Ruso-Venezolano conformado por el Banco del Tesoro, PDVSA, Gazprombank y BTO (Banco Público Ruso), se tiene previsto que el banco tenga un capital de USD 4.000 millones</t>
  </si>
  <si>
    <t>Banco del Tesoro y PDVSA</t>
  </si>
  <si>
    <t>Gazprombank y BTO (Banco Público Ruso)</t>
  </si>
  <si>
    <t>Gazprombank / BTO</t>
  </si>
  <si>
    <t>Carta de intención entre el Ministerio del Poder Popular para la Alimentación de la República Bolivariana de Venezuela y el Ministerio de Agricultura de la Federación Rusa para la Cooperación en materia de seguridad y soberanía alimentaria</t>
  </si>
  <si>
    <t>Garantizar la soberanía alimentaria de la mano de la experiencia rusa</t>
  </si>
  <si>
    <t>Vassily Krutin (Director General de la Agencia de Regulación de Mercados y Alimentos)</t>
  </si>
  <si>
    <t>Memorándum de entendimiento entre Petróleos de Venezuela, la corporación estatal Ross Technology y el grupo de compañías Rasnot Import Holding para la constitución de una empresa mixta</t>
  </si>
  <si>
    <t>Proyectos potenciales a desarrollar en el sector eléctrico nacional estableciendo como prioridad proyectos de generación eléctrica utilizando coque petrolero como energía primaria.</t>
  </si>
  <si>
    <t>Electricidad</t>
  </si>
  <si>
    <t>Jesús Figueroa (Presidente de Pdvsa Servicios)</t>
  </si>
  <si>
    <r>
      <rPr>
        <b/>
        <sz val="10"/>
        <color theme="1"/>
        <rFont val="Arial"/>
      </rPr>
      <t>Mikhail Chelkov</t>
    </r>
    <r>
      <rPr>
        <sz val="10"/>
        <color theme="1"/>
        <rFont val="Arial"/>
      </rPr>
      <t xml:space="preserve"> (Presidente de Ross Tecnology) / </t>
    </r>
    <r>
      <rPr>
        <b/>
        <sz val="10"/>
        <color theme="1"/>
        <rFont val="Arial"/>
      </rPr>
      <t>Serguei Kremayin</t>
    </r>
    <r>
      <rPr>
        <sz val="10"/>
        <color theme="1"/>
        <rFont val="Arial"/>
      </rPr>
      <t xml:space="preserve"> (Presidente de Rassnot Import Holding)</t>
    </r>
  </si>
  <si>
    <t>Ross Tecnology / Rassnot Import Holding</t>
  </si>
  <si>
    <t>Generación electricidad a partir de coque</t>
  </si>
  <si>
    <t>Carta de intención sobre el acuerdo para la constitución de una empresa mixta entre la República Bolivariana de Venezuela y la Federación de Rusia</t>
  </si>
  <si>
    <t>Constituir una empresa mixta para el desarrollo del sector minero previa realización de un estudio de factibilidad técnico, económico y financiero</t>
  </si>
  <si>
    <t>Rodolfo Sanz (Ministro para las Industrias Básicas y Minería)</t>
  </si>
  <si>
    <t>Denis Manturov (Viceministro de Industria y Comercio)</t>
  </si>
  <si>
    <t>Sector minero</t>
  </si>
  <si>
    <t>Carta de intención entre la Corporación Eléctrica Nacional de la República Bolivariana de Venezuela y la empresa Inter Rao, de la Federación de Rusia</t>
  </si>
  <si>
    <t>Proyectos potenciales a desarrollar en el sector eléctrico nacional.</t>
  </si>
  <si>
    <t>Hipólito Izquierdo (Presidente de Corpoelec)</t>
  </si>
  <si>
    <t>Corpoelec</t>
  </si>
  <si>
    <t>Evyeny Dov (Presidente de Inter Rao)</t>
  </si>
  <si>
    <t>Inter Rao Ues</t>
  </si>
  <si>
    <t>Energía</t>
  </si>
  <si>
    <t>Acta entre la Corporación Venezolana de Guayana y la empresa Rusa Kooling</t>
  </si>
  <si>
    <t>Constituir una empresa mixta cuya finalidad será el desarrollo del Complejo Industrial para la Producción de Cerámicas y productos afines denominado Sinproca</t>
  </si>
  <si>
    <t>Rodolfo Sanz (Presidente Corporación Venezolana de Guayana)</t>
  </si>
  <si>
    <t>Vladimir Agapov (Presidente de Rusga Kooling)</t>
  </si>
  <si>
    <t>Rusga Kooling</t>
  </si>
  <si>
    <t>Cerámica</t>
  </si>
  <si>
    <t>Carta de intención entre el Ministerio del Poder Popular para la Infraestructura de la República Bolivariana de Venezuela y el Ministerio de Industria y Comercio de la Federación de Rusia en el sector acuático</t>
  </si>
  <si>
    <t>Empresa mixta</t>
  </si>
  <si>
    <t>Proyecto de acta constitutiva y estatutos sociales de la sociedad mercantil según los acuerdos alcanzados por la comisión ad-hoc celebrada en fecha 29 de septiembre de 2008</t>
  </si>
  <si>
    <r>
      <rPr>
        <sz val="8"/>
        <color theme="1"/>
        <rFont val="Arial"/>
      </rPr>
      <t xml:space="preserve">La minera rusa, </t>
    </r>
    <r>
      <rPr>
        <b/>
        <sz val="8"/>
        <color theme="1"/>
        <rFont val="Arial"/>
      </rPr>
      <t>Rusoro Maining</t>
    </r>
    <r>
      <rPr>
        <sz val="8"/>
        <color theme="1"/>
        <rFont val="Arial"/>
      </rPr>
      <t>, compró el yacimiento Choco por 525 millones de dólares a la empresa sudafricana Gold Fields en el 2008. Sus principales actividades son adquisición, exploración, desarrollo y operación de propiedades auríferas. Ubicada en el estado Bolívar, el sureste de Venezuela, que incluían las minas de oro en operación: la mina el Choco 10 (con un 95%) y la mina Isidora (con un 50%). En 2011, se promulgó un decreto de nacionalización y las concesiones mineras de Rusoro Mining pasaron a manos del gobierno.</t>
    </r>
  </si>
  <si>
    <t>Oscar Roa (Presidente de Minera Nacional)</t>
  </si>
  <si>
    <t>Minerven</t>
  </si>
  <si>
    <t>Vladimir Agapov (Director de Rusoro Maining de Venezuela)</t>
  </si>
  <si>
    <t>Rusoro Mining</t>
  </si>
  <si>
    <t>La empresa rusa compró el yacimiento Choco por US$ 525 millones a la empresa sudafricana Gold Fields en el 2008</t>
  </si>
  <si>
    <r>
      <rPr>
        <u/>
        <sz val="10"/>
        <color rgb="FF1155CC"/>
        <rFont val="Arial"/>
      </rPr>
      <t>http://www.todochavez.gob.ve/todochavez/2683-clausura-y-firma-de-acuerdos-de-la-comision-intergubernamental-de-alto-nivel-rusia---venezuela
https://www.reuters.com/article/mineria-venezuela-rusia-idARN0218524220100602</t>
    </r>
    <r>
      <rPr>
        <sz val="10"/>
        <color rgb="FF000000"/>
        <rFont val="Arial"/>
      </rPr>
      <t xml:space="preserve"> </t>
    </r>
  </si>
  <si>
    <t>La empresa rusa fue nacionalizada por el gobierno venezolano. Rusoro Mining presentó una solicitud de arbitraje internacional contra el gobierno de Venezuela</t>
  </si>
  <si>
    <t>Tanques T-90C, entre 10 y 20 sistemas de defensa antiaérea Tor-M1 y 3 submarinos Project 636 Varshavyanka, clase Kilo de tercera generación con seis lanzatorpedos, 6 Amur, 10 buques de superficie de diversa clase, jets Ikyushin, 20 aviones Il-114 y 10 helicópteros Mi-28N.</t>
  </si>
  <si>
    <t xml:space="preserve">Rosoboronexport </t>
  </si>
  <si>
    <t>https://www.eluniverso.com/2008/07/23/0001/14/9D978C73A6624E07ACC15FEB87828B07.html/</t>
  </si>
  <si>
    <t>Crédito de 1.000 millones de dólares a Venezuela para impulsar la cooperación técnico-militar entre ambos países</t>
  </si>
  <si>
    <t xml:space="preserve"> </t>
  </si>
  <si>
    <t>https://www.elmostrador.cl/noticias/mundo/2008/09/25/moscu-otorga-credito-us1-000-millones-a-caracas-para-cooperacion-militar/</t>
  </si>
  <si>
    <t>Crédito para compra de equipamiento de fabricación rusa</t>
  </si>
  <si>
    <t>Préstamos de Armas</t>
  </si>
  <si>
    <t>Acuerdo sobre servicios aéreos entre el Gobierno de la República Bolivariana de Venezuela y el Gobierno de la Federación de Rusia</t>
  </si>
  <si>
    <t>Gaceta 39.191. Derechos para establecer los servicios aéreos convenidos en las rutas especificadas acordados por las autoridades aeronáuticas. Marco legal para la operación de empresas aeronáuticas en los dos países.</t>
  </si>
  <si>
    <t>Adquisión de dos aviones rusos Ilyushin IL-96-300</t>
  </si>
  <si>
    <t>https://app.box.com/s/84r8ppugz397i2212owllwyzveh7v9wk                  https://www.aporrea.org/actualidad/n124730.html</t>
  </si>
  <si>
    <t>Acuerdo entre el Gobierno de la República Bolivariana de Venezuela y el Gobierno de la Federación de Rusia sobre la supresión de requisitos de visa en visitas mutuas de los nacionales de ambos países.</t>
  </si>
  <si>
    <t>Gaceta 39.109. Los nacionales de Venezuela y de Rusia, portadores de pasaportes ordinarios válidos y vigentes, podrán ingresar, salir, transitar y permanecer en el territorio de los respectivos países sin visado por un periodo que no exceda los noventa días por cada seis meses, contados a partir de la primera entrada. No deberán ejercer actividad lucrativa o remunerada</t>
  </si>
  <si>
    <t>http://mppre.gob.ve/wp-content/uploads/2018/08/TPAIV-2009-Tomo-1-sin-colof%C3%B3n.pdf</t>
  </si>
  <si>
    <t xml:space="preserve">Convenio entre el Gobierno de la República Bolivariana de Venezuela y el Gobierno de la Federación de Rusia sobre la cooperación en el área del uso de la energía nuclear con fines pacíficos </t>
  </si>
  <si>
    <t>Gaceta 39.170. Cooperación en el área del uso de la energía nuclear con fines pacíficos de acuerdo con las necesidades y prioridades de sus programas nucleares nacionales. Cooperación en las siguientes áreas: investigaciones básicas y aplicadas en el campo del uso de la energía nuclear con fines pacíficos; síntesis termonuclear controlada; seguridad de las instalaciones nucleares y de las fuentes radiactivas; desarrollo, diseño, construcción, operación y clausura de los reactores de investigación y de potencia; entre otros.</t>
  </si>
  <si>
    <t>Energía nuclear</t>
  </si>
  <si>
    <t>Rafael Ramírez Carreño
(Ministro para la Energía y Petróleo)</t>
  </si>
  <si>
    <t>S.V. Kirienko (Director General de la Cooperación Estadal de Energía Atómica (ROSATOM))</t>
  </si>
  <si>
    <t>Rosatom</t>
  </si>
  <si>
    <t>Convenio entre el Gobierno de la República Bolivariana de Venezuela y el Gobierno de la Federación de Rusia sobre cooperación en el área energética</t>
  </si>
  <si>
    <t>Gaceta 39.191. Cooperación en materia de petróleo, gas y energía eléctrica, facilitarán el desarrollo de la cooperación en la esfera de la industria del petróleo, el gas y la energía eléctrica. La creación de una empresa mixta cuyas actividades se desarrollarán con el apoyo del banco conjunto ruso-venezolano, ubicada en los bloques Carabobo 1 Centro y Carabobo 1 Norte de la Faja petrolífera del Orinoco</t>
  </si>
  <si>
    <t>Rafael Ramírez Carreño (Presidente de PDVSA)</t>
  </si>
  <si>
    <t>Consorcio Nacional Petrolero</t>
  </si>
  <si>
    <t>Consorcio Ruso  / Gazprom /  Inter Rao Ues</t>
  </si>
  <si>
    <t>Petroleo / gas / Energía</t>
  </si>
  <si>
    <t>https://app.box.com/s/84r8ppugz397i2212owllwyzveh7v9wk</t>
  </si>
  <si>
    <t>Acuerdo de estudio conjunto para el Bloque Ayacucho III en la Faja Petrolífera del Orinoco, entre PDVSA y Gazprom</t>
  </si>
  <si>
    <t>Busca evaluar la producción de crudo extrapesado en el Bloque Ayacucho III y su mejoramiento dentro del territorio de la República Bolivariana de Venezuela, así como la comercialización de crudo mejorado fuera del territorio venezolano.</t>
  </si>
  <si>
    <t>Alexander Medvédev (Presidente de Gazprom)</t>
  </si>
  <si>
    <t>http://www.todochavez.gob.ve/todochavez/2708-firma-de-acuerdos-entre-la-federacion-rusa-y-la-republica-bolivariana-de-venezuela-y-rueda-de-prensa-conjunta</t>
  </si>
  <si>
    <t>Memorando de entendimiento entre PDVSA Naval y la Corporación Unidad de Construcción Naval</t>
  </si>
  <si>
    <t>Términos de la cooperación para avanzar en la construcción y reparación de buques y plataformas marinas, así como la creación de suministro de tecnologías de construcción, diseño de buques civiles, banqueros, mercantes, dragas, remolcadores, gabarras y otros y sus accesorios; así mismo permitirá iniciar un plan de formación de mano de obra venezolana</t>
  </si>
  <si>
    <t>Asdrúbal Chávez                                            (Presidente de PDV-Naval)</t>
  </si>
  <si>
    <t>PDVSA Naval</t>
  </si>
  <si>
    <t>Vladimir Patjomov (Presidente de la Corporación Unidad de Construcción Naval)</t>
  </si>
  <si>
    <t>Corporación Unidad de Construcción Naval</t>
  </si>
  <si>
    <t>Naval</t>
  </si>
  <si>
    <t>Construcción y reparación de buques</t>
  </si>
  <si>
    <t>Acuerdo de cooperación en el campo de la política de competencia entre el Ministerio para las Industrias Ligeras y Comercio de la República Bolivariana de Venezuela y el Servicio Federal Antimonopolio de la Federación de Rusia</t>
  </si>
  <si>
    <t>Promover la cooperación entre Venezuela y Rusia ofreciendo de forma recíproca mayores oportunidades y garantías legales a las empresas que estén interesadas en invertir en ambos países</t>
  </si>
  <si>
    <t>Williams Contreras                                                                           (Ministro para las Industrias Ligeras y Comercio)</t>
  </si>
  <si>
    <t>Andrei Sarikovski (Secretario de Estado y Subdirector del Servicio Federal Antimonopolio)</t>
  </si>
  <si>
    <t xml:space="preserve">Acuerdo con motivo de haberse celebrado el 07 de noviembre los 91 años de la Gran Revolución de Socialista de octubre en Rusia </t>
  </si>
  <si>
    <t>https://ve.microjuris.com/getContent?page=fullContent.jsp&amp;reference=MJ-N-11346-VE&amp;links=[RUS]</t>
  </si>
  <si>
    <t>Acuerdo de Salutación con motivo de la visita del Presidente de la Federación de Rusia</t>
  </si>
  <si>
    <t>Gaceta Oficial Nº 39.074. Colaborar y acelerar todos los convenios que se deriven de este encuentro u otros.</t>
  </si>
  <si>
    <t>https://ve.microjuris.com/getContent?page=fullContent.jsp&amp;reference=MJ-N-11585-VE&amp;links=[RUS]</t>
  </si>
  <si>
    <t>Acuerdo sobre el funcionamiento del Foro de Países Exportadores de Gas y del estatuto del Foro de Países Exportadores de Gas (GECF)</t>
  </si>
  <si>
    <t xml:space="preserve">Gaceta 39.419. Apoyar los derechos soberanos de los países miembros sobre sus recursos de gas natural y su habilidad para planificar y administrar de manera independiente un desarrollo, uso y conservación sustentable, eficiente y con conciencia ambiental de los recursos del gas natural para el beneficio de sus pueblos. </t>
  </si>
  <si>
    <t>https://app.box.com/s/9o4hgngvjosehzyav71syaldtoeufm4j</t>
  </si>
  <si>
    <t>Protocolo</t>
  </si>
  <si>
    <t>Protocolo de enmienda al convenio entre el Gobierno de la República Bolivariana de Venezuela y el Gobierno de la Federación de Rusia sobre cooperación en el área energética, del 26 de noviembre de 2008</t>
  </si>
  <si>
    <t>Gaceta 39.220. Enmendar el artículo 3, que consiste en la creación de una Empresa Mixta para la realización de un proyecto en el bloque Junin 6 de la Faja Petrolífera del Orinoco, entre PDVSA y Consorcio Nacional Petrolero</t>
  </si>
  <si>
    <t>https://app.box.com/s/cb8kevjozrpmouxx36iegr7cbgn7q893</t>
  </si>
  <si>
    <t>Petromiranda</t>
  </si>
  <si>
    <r>
      <rPr>
        <sz val="10"/>
        <color rgb="FF000000"/>
        <rFont val="Arial"/>
      </rPr>
      <t xml:space="preserve">Convenio entre el Gobierno de la República Bolivariana de Venezuela y el Gobierno de la Federación de Rusia sobre establecimiento del banco ruso-venezolano, Banco Comercial </t>
    </r>
    <r>
      <rPr>
        <b/>
        <sz val="10"/>
        <color rgb="FF000000"/>
        <rFont val="Arial"/>
      </rPr>
      <t>Evrofinans Mosnarbank</t>
    </r>
    <r>
      <rPr>
        <sz val="10"/>
        <color rgb="FF000000"/>
        <rFont val="Arial"/>
      </rPr>
      <t>, S.A.</t>
    </r>
  </si>
  <si>
    <t>Gaceta 39.239. El Banco conjunto se establecerá en forma de una sociedad anónima de conformidad con la legislación de la Federación de Rusia con sede en Moscú y una sucursal en Venezuela. Las prioridades del trabajo del Banco Conjunto serán la asistencia en realización de proyectos en Rusia y Venezuela (o en conjunto) y su financiamiento en las áreas de: industria petrolera y del gas natural; industria minera; industria de electricidad; metalurgia; infraestructura; construcción de maquinaria; industria petroquimica. El Banco, abonará los ingresos de exportación en las cuentas de clientes, realizará pagos del comercio exterior y manejará las cuentas de los clientes en diversas divisas. Fundadores Rusos: Banco VTG, sus sociedades filiales y subsidiarias y el Gasprombank. Fundadores Venezuela: PDVSA</t>
  </si>
  <si>
    <t>Banco VTB y el Gasprombank</t>
  </si>
  <si>
    <t>Gazprombank / Banco VTG</t>
  </si>
  <si>
    <t>https://app.box.com/s/r9axvrfl22ar8krwo660o48pq5q115lo</t>
  </si>
  <si>
    <t>Estatuto</t>
  </si>
  <si>
    <t>Estatuto de la Comisión Intergubernamental Ruso-Venezolana para la Cooperación Técnico Militar</t>
  </si>
  <si>
    <t>Gaceta 39.246. Crear la Comisión Intergubernamental Ruso-Venezolana para la Cooperación Técnico-Militar, la cual será el órgano bilateral encargado de establecer las normas y procedimientos que regirán las actividades de cooperación a desarrollarse entre las Partes en el ámbito Técnico-Militar, definir las áreas de cooperación necesarias, así como coordinar los intercambios entre organismos e instituciones públicas rusas y venezolanas, conforme al "Convenio entre la República Bolivariana de Venezuela y el Gobierno de la Federación de Rusia sobre Cooperación Técnico-Militar"</t>
  </si>
  <si>
    <t>Comité de Cooperación Técnico Militar en los Estados Extranjeros</t>
  </si>
  <si>
    <t>https://app.box.com/s/vy75ys2kdnzenhu56fkj66o3nm0mq6yi</t>
  </si>
  <si>
    <t>Memorando de Entendimiento entre PDVSA Servicios y Prominvest, con miras a la creación de una empresa de capital mixto ruso – venezolano que preste servicios en el sector petrolero para la recuperación de macro fosas a techo abierto.</t>
  </si>
  <si>
    <t>Luego se constituyó una empresa mixta ruso-venezolana de servicios petroleros, pero con Rosneft, denóminada Perforosven.</t>
  </si>
  <si>
    <t>Vicepresidente de Pdvsa, Eulogio Del Pino</t>
  </si>
  <si>
    <t>PDVSA Servicios Petroleros</t>
  </si>
  <si>
    <t>Director general de Prominvest, Mikhail Chelkov</t>
  </si>
  <si>
    <t>Prominvest</t>
  </si>
  <si>
    <t>Servicios Industriales</t>
  </si>
  <si>
    <t>http://www.psuv.org.ve/temas/noticias/Venezuela-suscribio-diversos-acuerdos-de-cooperacion-con-Rusia/</t>
  </si>
  <si>
    <t>Perforosven</t>
  </si>
  <si>
    <t>Acuerdo de Asociación con el objetivo de constituir una compañía para la prestación de servicios referentes a petróleo y gas en Venezuela, con garantía de transferencia tecnológica y asistencia técnica.</t>
  </si>
  <si>
    <t>Presidente de exploración y producción internacional de Gazprom, Boris Ivanov.</t>
  </si>
  <si>
    <t>Acuerdo para la constitución de la Empresa Mixta "Complejo Industrial para la Producción de Cerámica y productos afines, "Francisco de Miranda" para desarrollar un complejo industrial integrado de caolín para la fabricación de productos cerámicos</t>
  </si>
  <si>
    <t>Ministro del Poder Popular para las Industrias Básicas y Minería, Rodolfo Sanz</t>
  </si>
  <si>
    <t>Presidente de Ruskaolin, Vladimir Agapov</t>
  </si>
  <si>
    <t>Acuerdo de cooperación en materia pesquera entre el Gobierno de la República Bolivariana de Venezuela y el Gobierno de la Federación de Rusia</t>
  </si>
  <si>
    <t>Gaceta 39.320. Cooperación entre las partes en materia pesquera, desarrollando las actividades de: promover la preservación, el aprovechamiento racional y sustentable de los recursos hidrobiológicos; promover la cooperación entre los dos países respecto al monitoreo, control y vigilancia, tanto en aguas jurisdiccionales como en alta mar, para contrarrestar la pesca ilegal; intercambio de información y de documentación de mutuo acuerdo referente a la actividad pesquera; entre otros que partes acuerden. Los gastos que se genere por este acuerdo será sufragado por las partes de común acuerdo.</t>
  </si>
  <si>
    <t>Pesca</t>
  </si>
  <si>
    <t>http://virtual.urbe.edu/gacetas/39320.pdf</t>
  </si>
  <si>
    <t>Convenio entre el Gobierno de la República Bolivariana de Venezuela y el Gobierno de la Federación de Rusia sobre la protección mutua de la infomación clasificada</t>
  </si>
  <si>
    <t>Gaceta 39.312. Confidencialidad. Establece compromisos en la protección mutua de la información clasificada que se transmita, reciba y genere en el desarrollo de la cooperación técnico-militar</t>
  </si>
  <si>
    <t>Ramón Carrizal (Ministro para la Defensa)</t>
  </si>
  <si>
    <t>Vyatcheslav Ushakov (Vicedirector del Servicio Federal de Seguridad)</t>
  </si>
  <si>
    <t>http://virtual.urbe.edu/gacetas/39312.pdf</t>
  </si>
  <si>
    <t>Acuerdo entre el Gobierno de la República Bolivariana de Venezuela y el Gobierno de la Federación de Rusia sobre la cooperación en el ámbito de la protección del medio ambiente</t>
  </si>
  <si>
    <t>Gaceta 39.312. Cooperación en el ámbito de la protección del medio ambiente, guiándose por los principios del desarrollo sostenible. Las partes intercambiarán información y materiales en el ámbito de la protección del medio ambiente; en el diseño, desarrollo y realización de programas y/o proyectos concretos.</t>
  </si>
  <si>
    <t>Medioambiente</t>
  </si>
  <si>
    <t>Convenio entre el Servicio Federal de control del tráfico ilícito de drogas de la Federación de Rusia y el Ministerio del Poder Popular para Relaciones Interiores y de Justicia de la República Bolivariana de Venezuela sobre cooperación en la lucha contra el tráfico ilícito de estupefacientes, sustancias psicotrópicas, sus precursores químicos</t>
  </si>
  <si>
    <t>Gaceta 39.277 y 39.278. Cooperación entre las partes con el propósito de organizar medidas efectivas para contrarrestar el tráfico ilícito de drogas y sus precursores; este no será extensivo a cuestiones de extradición de personas, ni de asistencia legal en materia penal.</t>
  </si>
  <si>
    <t>Ministerio del Poder Popular para Relaciones Interiores y Justicia</t>
  </si>
  <si>
    <t>Servicio Federal de Control del Tráfico Ilícito de Drogas</t>
  </si>
  <si>
    <t>http://virtual.urbe.edu/gacetas/39278.pdf</t>
  </si>
  <si>
    <t>Contrato</t>
  </si>
  <si>
    <t>Crédito de 2.200.000 millones para la adquisición de armas</t>
  </si>
  <si>
    <t>Crédito por US$ 2.200.000.000 concedido por Moscú para la adquisición de armas</t>
  </si>
  <si>
    <t>Prestamo para compra de armas</t>
  </si>
  <si>
    <t>https://www.infodefensa.com/latam/2009/09/14/noticia-chavez-compra-a-rusia-92-t-72-y-misiles-bm-30-smerch-por-2200-millones-de-dolares.html</t>
  </si>
  <si>
    <t>Adquisición a Rusia de 92 carros de combate T-72; cañón de 125 mm de ánima lisa 2A46M/ D-81TM, una ametralladora coaxial PKT de 7,62 mm y una ametralladora antiaérea NSVT de 12,7 mm, 16 vehículos blindados de combate de infantería BMP-3; 32, vehículos blindados de transporte de personal anfibios BTR-80A; 24 lanzacohetes móviles 9K51, BMP-21 Grad con un alcance de hasta 40 km; 4 vehículos blindados de observación para unidades de artillería; 13 morteros autopropulsados 2S23 Nona-SVK de 120 mm montados en vehículos blindados; 24 morteros remolcados Sani de 120 mm; 300 cañones bitubos antiaéreos ZU-23-2 de 23 mm y camiones tácticos 4×4 'Ural' 43206 en versiones de transporte, puesto de mando/comunicaciones y apoyo logístico, Sistema móvil misilístico antiaéreo de mediano alcance Buk-M2; Sistema móvil misilístico antiaéreo de corto alcance S-125 Pechora 2-M; sistema de misiles costeros Bal-E, equipado con misiles antibuques, y con un alcance de hasta 120 kilómetros.
US$ 2.200 millones proviene de un crédito de Rusia</t>
  </si>
  <si>
    <t>CAVIM</t>
  </si>
  <si>
    <t>https://www.controlciudadano.org/contexto/investigaciones/venezuela-adquisiciones-de-sistemas-de-armas-y-material-militar-2005-2012-un-proceso-completamente-opaco-para-el-pais/</t>
  </si>
  <si>
    <t>Convenio entre el Gobierno de la República Bolivariana de Venezuela y el Gobierno de la Federación de Rusia sobre la protección mutua de la propiedad intelectual durante la cooperación técnico militar bilateral</t>
  </si>
  <si>
    <t>Gaceta 39.312. Para garantizar la protección de la propiedad intelectual, se efectuará por medio de: coordinación de los aspectos relacionados con la protección de los derechos de la propiedad intelectual preexistente y creada; prevención y adopción de medidas para la protección de la propiedad intelectual; intercambio de experiencia e información relativos a la protección de la propiedad intelectual; textos jurídicos normativos que reglamenten los aspectos relativos a la utilización y la protección de la propiedad intelectual; y cualquier otro que las partes consideren pertinentes.</t>
  </si>
  <si>
    <t>Convenio entre la República Bolivariana de Venezuela y la Federación de Rusia sobre la cooperación para el desarrollo de proyectos estratégicos conjuntos</t>
  </si>
  <si>
    <t>Gaceta 39.312. Cooperación a largo plazo y cooperarán en la creación y funcionamiento de la empresa mixta que llevará actividades en el Bloque Junin 6 de la Faja Petrolifera del Orinoco. La parte venezolana en consideración de los precios del crudo y productos, los costos del desarrollo y la eficiencia del rendimiento de las inversiones. 
Otorgamiento de las medidas fiscales, permisos y autorizaciones de inmigración para incorporar personal ruso.</t>
  </si>
  <si>
    <t>Corporación Venezolana del Petróleo (60%)</t>
  </si>
  <si>
    <t>Consorcio Nacional Petrolero S.R.L. (40%)</t>
  </si>
  <si>
    <t xml:space="preserve">Constitución de empresa mixta.  </t>
  </si>
  <si>
    <t xml:space="preserve">Deuda de US$ 2.200.000.000 desembolsados entre 2010-2012. </t>
  </si>
  <si>
    <t xml:space="preserve">Préstamo financiero estatal de Rusia por US$ 2.200.000.000. </t>
  </si>
  <si>
    <t>El dinero debe ser utilizado para la adquisición de bienes y servicios de origen ruso.
Debía ser pagado por Venezuela en un plazo de 7 años contados a partir de cada desembolso, a una tasa de interes fija anual del 7,4%</t>
  </si>
  <si>
    <t>La empresa mixta debe alcanzar una tasa interna de retorno igual o superior a 19%</t>
  </si>
  <si>
    <t>Préstamos</t>
  </si>
  <si>
    <t xml:space="preserve">Contratos para la adquisición de 53 helicópteros "Mi" de fabricación rusa </t>
  </si>
  <si>
    <t>Pueden ser utilizados tanto por fuerzas armadas como por misiones humanitarias</t>
  </si>
  <si>
    <t>Proyecto del Fonde: 20/08/2006
05/05/2007, 23/08/2007, 11/04/2008 y 11/03/2010 Adquisición de 38 Helicópteros MI-17V5 y finalización del proyecto Pemón de Helicópteros, armamento y munición po un valor de US$ 483.602.291,14</t>
  </si>
  <si>
    <t>1.500 misiles antiaéreos portátiles Igla-S y 1.000 lanzacohetes portátiles RPG</t>
  </si>
  <si>
    <t>10 Helicóptero de ataque Mi-28N Nigth Hunter</t>
  </si>
  <si>
    <t>https://www.infodefensa.com/latam/2011/12/16/noticia-venezuela-comenzara-a-recibir-en-2012-los-helicopteros-de-ataque-mi-28ne-nigth-hunter.html</t>
  </si>
  <si>
    <t>Acuerdo mediante el cual se aprueba la constitución de una empresa mixta, entre la Corporación Venezolana del Petróleo y el Consorcio Nacional Petrolero (Petromiranda)</t>
  </si>
  <si>
    <t xml:space="preserve">Gaceta 39.382. La Empresa Mixta podrá desarrollar sus actividades dentro del área geográfica ubicada en el estado Anzoátegui, área Junín 6, Bloque Junín de la Faja Petrolífera del Orinoco, en una superficie de cuatrocientos cuarenta y siete con ochenta y cinco kilómetros cuadrados (447,85 Km²)
Pago el bono de participación para constituir la empresa mixta PetroMiranda, con el objetivo de explotar conjuntamente el yacimiento de petróleo Junín 6 de la Faja Petrolífera del Orinoco, y desarrollar proyectos de infraestructura petrolera y social. </t>
  </si>
  <si>
    <t>https://app.box.com/s/qgdtghzpyzxx2qovlf4plnoq7m6ip7m3</t>
  </si>
  <si>
    <t>Bono del Consorcio Nacional Petrolero, S.R.L. a Venezuela por US$ 1.000.000.000, por su participación como accionista clase B de la Empresa Mixta.</t>
  </si>
  <si>
    <t>Acta final de la VII Reunión de la Comisión Intergubernamental de Alto Nivel Rusia-Venezuela</t>
  </si>
  <si>
    <t>https://actualidad.rt.com/economia/view/9580-Rusia-y-Venezuela-allanan-camino-para-visita-de-Putin</t>
  </si>
  <si>
    <t>Protocolo de enmienda al convenio entre el Gobierno de la República Bolivariana de Venezuela y el Gobierno de la Federación de Rusia sobre establecimiento del Banco Ruso-Venezolano del 23 de junio de 2009, Banco Comercial Evrofinans Mosnarbank, S.A.</t>
  </si>
  <si>
    <t>Gaceta 39.446. Las partes acuerdan modificar el artículo 4 al siguiente: "Los fundadores del Banco Conjunto serán: por Rusia – el Banco VTB y el Gasprombank; y por Venezuela– el Fondo de Desarrollo Nacional (FONDEN)"</t>
  </si>
  <si>
    <t>Fondo de Desarrollo Nacional (FONDEN)</t>
  </si>
  <si>
    <t>FONDEN</t>
  </si>
  <si>
    <t>Gazprombank / Banco VTB</t>
  </si>
  <si>
    <t>http://mppre.gob.ve/wp-content/uploads/2018/08/TPAIV-2010-Tomo-I-Por-p%C3%A1ginas.pdf</t>
  </si>
  <si>
    <t>Acuerdo de cooperación entre el Gobierno de la República Bolivariana de Venezuela y el Gobierno de la Federación de Rusia en materia de educación universitaria</t>
  </si>
  <si>
    <t>Gaceta 39.527. Cooperación en la educación universitaria por medio de: desarrollo de relaciones entre instituciones universitarias, asi como el intercambio de docentes y estudiantes; otorgar becas de postgrado; rinvestigaciones conjuntas para el desarrollo de proyectos entre las instituciones universitarias; intercambio de información de estudios universitarios y grados académicos; incorporación del estudio y la difusión de los idiomas ruso y castellano en los centros de educación universitaria; realización de traducciones. El financiamiento se decidirá de mutuo acuerdo y a la disponibilidad presupuestaria de las partes.</t>
  </si>
  <si>
    <t>http://mppre.gob.ve/wp-content/uploads/2018/08/TPAIV-2010-Tomo-II-Por-p%C3%A1ginas.pdf</t>
  </si>
  <si>
    <t>Acuerdo de cooperación entre el Gobierno de la República Bolivariana de Venezuela y el Gobierno de la Federación de Rusia en materia de transporte e infraestructura de transporte</t>
  </si>
  <si>
    <t>Gaceta 39.528. Cooperación en materia de transporte e infraestructura, a través de las siguientes actividades: elaboración de estudios y proyectos para la modernización y extensión de infraestructura, contrrucción y renovación de obras de infraestructura; formación y capacitación del personal de transporte; suministro y/o adquisición de maquinaria, equipos, flota e insumos para la contrucción y mantenimiento de las obras de infraestructura y transporte; intercambio de experiencia y transferencia de tecnología en las áreas ya mencionadas. El financiamiento se decidirá de mutuo acuerdo y a la disponibilidad presupuestaria de las partes.</t>
  </si>
  <si>
    <t>Infraestructura de transporte</t>
  </si>
  <si>
    <t>Convenio entre el Gobierno de la República Bolivariana de Venezuela y el Gobierno de la Federación de Rusia sobre cooperación en materia agrícola</t>
  </si>
  <si>
    <t>Gaceta 39.528. Desarrollo y fortalecimiento de la colaboración en materia agrícola, en las siguientes áreas: intercambio de información científico-técnica en diferentes del sector agrícola; celebración de consultas con el fin de desarrollar las áreas mas prometedoras; capacitación de especialistas en materia agrícola. Se llevará a cabo en las siguientes modalidades: formulación y ejecución conjunta de programas y proyectos en matería agrícola; asistencia y participación en seminarios del sector agrícola; transferencia de tecnologías e intercambio de información científico-técnica; intercambio de científicos, especialistas, estudiantes, delegaciones y representantes de la industria agrícola; y intercambio de muestras de semillas. Todos los gastos relacionados con los viajes de especialistas en materia agrícola, serán asumidos por la parte que envíe.</t>
  </si>
  <si>
    <t>Convenio entre el Gobierno de la República Bolivariana de Venezuela y el Gobierno de la Federación de Rusia sobre el reconocimiento recíproco y la equivalencia de documentos y títulos, diplomas y certificados de educación</t>
  </si>
  <si>
    <t>Gaceta 39.528. Reconocimiento de los títulos, diplomas y certificados de educación otorgados por los centros de enseñanza oficialmente acreditados de la República Bolivariana de Venezuela y respaldados por el órgano correspondiente del poder estatal que ejerce la administración de la educación y al reconocimiento de los documentos del padrón estatal de la Federación de Rusia</t>
  </si>
  <si>
    <t>Memorando de entendimiento entre PDV-Marina y Sovcomflot</t>
  </si>
  <si>
    <t>Acuerdo de cooperación para proveer servicios de transporte de crudo a Pdvsa y también servicios de cabotaje. El acuerdo tuvo vigencia desde 2010 hasta 2017. Se habló de conformar una empresa mixta para producir buques y de capacitación, pero no se concretaron.
 Sin embargo, los negocios terminaron mal: la empresa acusó a Pdvsa por incumplimiento de pagos, la demandó e incluso le incautó un cargamento petrolero de 20 millones de dólares en 2017 para obligarle a honrar las deudas de las que le señalaba.</t>
  </si>
  <si>
    <t>Asdrúbal Chávez (Vicepresidente de Refinación, Comercio y Suministro de PDVSA)</t>
  </si>
  <si>
    <t>PDV-Marina</t>
  </si>
  <si>
    <t xml:space="preserve">Sergei Franc (Presidente de la Compañía Sovcomflot), y Roman Trosensko (el presidente de la Sociedad Anónima OSK) </t>
  </si>
  <si>
    <t>Compañía Sovcomflot / Sociedad Anónima OSK</t>
  </si>
  <si>
    <r>
      <rPr>
        <u/>
        <sz val="10"/>
        <color rgb="FF1155CC"/>
        <rFont val="Arial"/>
      </rPr>
      <t>http://www.todochavez.gob.ve/todochavez/658-intervencion-del-comandante-presidente-hugo-chavez-durante-acto-de-firma-de-acuerdos-entre-la-federacion-de-rusia-y-la-republica-bolivariana-de-venezuela-y-rueda-de-prensa-conjunta-con-el-primer-ministro-ruso-vladimir-putin</t>
    </r>
    <r>
      <rPr>
        <u/>
        <sz val="10"/>
        <color rgb="FF1155CC"/>
        <rFont val="Arial"/>
      </rPr>
      <t xml:space="preserve">
https://elpitazo.net/alianzas/un-tercio-de-la-flota-de-buques-propios-de-pdvsa-se-encuentra-inoperativ</t>
    </r>
    <r>
      <rPr>
        <u/>
        <sz val="10"/>
        <color rgb="FF1155CC"/>
        <rFont val="Arial"/>
      </rPr>
      <t>a/</t>
    </r>
  </si>
  <si>
    <t>Incumplimiento de pagos, demanda e incluso se incautó un cargamento petrolero de 20 millones de dólares en 2017 para obligarle a PDVSA a honrar las deudas.</t>
  </si>
  <si>
    <t xml:space="preserve">Memorando de entendimiento entre el Ministerio del Poder Popular para Obras Públicas y Vivienda y la Sociedad Anónima Abierta Ilyushin Finance Company para el suministro de aviones civiles de fabricación rusa en Venezuela. </t>
  </si>
  <si>
    <t>Crear una compañía conjunta de leasing (alquiler con opción de compra) de equipos aeronáuticos, debidamente registrada en Venezuela, con una participación de hasta 75% para el Banco Binacional Ruso – Venezolano "Evrofinance Mosnarbank", y de al menos 25% para Ilyushin Finance Company, para abastecer las necesidades y renovar las flotas aéreas de Venezuela y otros países de América Latina. 
Con participación de 51% de capital venezolano y 49% ruso</t>
  </si>
  <si>
    <t>Ministro del Poder Popular para Obras Públicas y Vivienda, Diosdado Cabello Rondón</t>
  </si>
  <si>
    <t>Alexander Rubtsov (Director general de Ilyushin Finance Company)</t>
  </si>
  <si>
    <t>Ilyushin Finance Company</t>
  </si>
  <si>
    <t>Aviación</t>
  </si>
  <si>
    <t>http://www.todochavez.gob.ve/todochavez/658-intervencion-del-comandante-presidente-hugo-chavez-durante-acto-de-firma-de-acuerdos-entre-la-federacion-de-rusia-y-la-republica-bolivariana-de-venezuela-y-rueda-de-prensa-conjunta-con-el-primer-ministro-ruso-vladimir-putin</t>
  </si>
  <si>
    <t>Leasing</t>
  </si>
  <si>
    <t>Contrato de compra venta de automóviles LADA entre Suvinca y SAA Avtovaz</t>
  </si>
  <si>
    <t>Tiene como objeto de adquirir 2.250 automóviles LADA, modelos Kalina, Niva y Priora, para satisfacer las necesidades de la población, con el compromiso de garantizar el servicio post-venta y repuestos para los vehículos; también fue firmado por ambas naciones. El precio de venta seria 45 mil bolívares.
En marzo 2011 llegó la primera partida de 470 automóviles rusos.
A finales de 2007 la distribuidora oficial de Lada para Venezuela (Continautos, C.A.) se declaró en quiebra</t>
  </si>
  <si>
    <t>Simón Daoud El Sadan (Presidente de Suvinca)</t>
  </si>
  <si>
    <t>Suvinca</t>
  </si>
  <si>
    <t xml:space="preserve">Igor Anatolievich Komarov (Presidente de SAA Avtovaz) </t>
  </si>
  <si>
    <t>SAA Avtovaz</t>
  </si>
  <si>
    <r>
      <rPr>
        <u/>
        <sz val="10"/>
        <color rgb="FF1155CC"/>
        <rFont val="Arial"/>
      </rPr>
      <t xml:space="preserve">http://www.todochavez.gob.ve/todochavez/658-intervencion-del-comandante-presidente-hugo-chavez-durante-acto-de-firma-de-acuerdos-entre-la-federacion-de-rusia-y-la-republica-bolivariana-de-venezuela-y-rueda-de-prensa-conjunta-con-el-primer-ministro-ruso-vladimir-putin
</t>
    </r>
    <r>
      <rPr>
        <u/>
        <sz val="10"/>
        <color rgb="FF1155CC"/>
        <rFont val="Arial"/>
      </rPr>
      <t>https://www.youtube.com/watch?v=S37256XNsm0</t>
    </r>
  </si>
  <si>
    <t>Memorando de entendimiento entre Sociedad Anónima Aeroflot-Russian Airlines y el Consorcio Venezolano de Industrias Aeronáuticas y Servicios Aéreos, S. A. (Conviasa)</t>
  </si>
  <si>
    <t xml:space="preserve">Establecimiento de una ruta aérea Caracas-Moscú-Caracas vía La Habana y vía Madrid, en la cual la aerolínea estatal Conviasa realizaría los segmentos Caracas-La Habana-Caracas, mientras que Aeroflot-Russian Airlines operaría los segmentos entre Moscú-La Habana-Moscú y Moscú-Madrid-Moscú. </t>
  </si>
  <si>
    <t>Conviasa</t>
  </si>
  <si>
    <t>Vitaly Saveliev (Director General de OAO (Aeroflot Aerolíneas Rusas))</t>
  </si>
  <si>
    <t>Aeroflot Aerolíneas Rusas</t>
  </si>
  <si>
    <t>Aerolínea</t>
  </si>
  <si>
    <t>Carta de intención entre Petróleos de Venezuela, S.A. (PDVSA) e Inter Rao Ues</t>
  </si>
  <si>
    <t>Evaluar la viabilidad de instalar una planta de generación eléctrica con una capacidad de generación en el rango de 200 a 500 megavatios, utilizando la técnica de combustión de coque.
Firma del  contrato de suministro  de instalaciones de turbina de gas se valoraba en  250 millones de dólares</t>
  </si>
  <si>
    <t>Ricardo Coronado (Director de Pdvsa)</t>
  </si>
  <si>
    <t>Boris Kovalchuk Presidente interino del Consejo Administrativo de Inter Rao)</t>
  </si>
  <si>
    <r>
      <rPr>
        <u/>
        <sz val="10"/>
        <color rgb="FF1155CC"/>
        <rFont val="Arial"/>
      </rPr>
      <t>http://www.todochavez.gob.ve/todochavez/658-intervencion-del-comandante-presidente-hugo-chavez-durante-acto-de-firma-de-acuerdos-entre-la-federacion-de-rusia-y-la-republica-bolivariana-de-venezuela-y-rueda-de-prensa-conjunta-con-el-primer-ministro-ruso-vladimir-putin</t>
    </r>
    <r>
      <rPr>
        <u/>
        <sz val="10"/>
        <color rgb="FF1155CC"/>
        <rFont val="Arial"/>
      </rPr>
      <t xml:space="preserve">        </t>
    </r>
    <r>
      <rPr>
        <u/>
        <sz val="10"/>
        <color rgb="FF1155CC"/>
        <rFont val="Arial"/>
      </rPr>
      <t>https://actualidad.rt.com/economia/view/11721-La-generaci%C3%B3n-t%C3%A9rmica-une-a-Rusia-y-Venezuela
https://actualidad.rt.com/economia/view/11721-La-generaci%C3%B3n-t%C3%A9rmica-une-a-Rusia-y-Venezuela</t>
    </r>
  </si>
  <si>
    <r>
      <rPr>
        <sz val="10"/>
        <color rgb="FF000000"/>
        <rFont val="Arial"/>
      </rPr>
      <t xml:space="preserve">Constitución de la Empresa Mixta </t>
    </r>
    <r>
      <rPr>
        <b/>
        <sz val="10"/>
        <color rgb="FF000000"/>
        <rFont val="Arial"/>
      </rPr>
      <t>Petromiranda</t>
    </r>
  </si>
  <si>
    <t>Gaceta 39.393 del 24/03/2010, para operar en el bloque Junín 6 de la Faja Petrolífera del Orinoco. Petromiranda podrá además desarrollar actividades de mejoramiento de petróleo pesado y extrapesado, realizar mezclas de diferentes calidades de crudo producto del mejoramiento, almacenaje y transporte de los hidrocarburos producidos. Podrá desarrollar las actividades señaladas durante el lapso de 25 años</t>
  </si>
  <si>
    <t>Corporación Venezolana del Petróleo C.A. (60%)</t>
  </si>
  <si>
    <t>Consorcio Nacional Petrolero, S.R.L (40%): Rosneft Oil, Lukoil OAO; Gazprom OAO, TNK-BP y Surgulnaftegaz</t>
  </si>
  <si>
    <t>http://www.pdvsa.com/index.php?option=com_content&amp;view=article&amp;id=3849:8523&amp;catid=10&amp;Itemid=589&amp;lang=es</t>
  </si>
  <si>
    <t>Acta de intención entre el Ministerio del Poder Popular para la Energía y Petróleo y el Ministerio de Energía de Rusia</t>
  </si>
  <si>
    <t xml:space="preserve">Con el propósito de incorporar el Consorcio Nacional Petrolero ruso en el plan de desarrollo de los bloques Ayacucho 2, Ayacucho 3 y Junín 3. </t>
  </si>
  <si>
    <t>Programa de cooperación e intercambio cultural entre el Ministerio del Poder Popular para la Cultura de la República Bolivariana de Venezuela y el Ministerio de la Cultura de la Federación de Rusia, para los años 2009-2011</t>
  </si>
  <si>
    <t>Promover el intercambio de experiencias en las áreas de artes escénicas, circenses, artes plásticas, bibliotecas, entre otros; y establecer, mediante un programa de trabajo, los días de la cultura en ambos países.</t>
  </si>
  <si>
    <t>Memorándum de entendimiento entre el Ministerio del Poder Popular para Energía Eléctrica y el Ministerio de Energía de la Federación de Rusia para la cooperación en materia de energía eléctrica</t>
  </si>
  <si>
    <t>Establecer las bases para la cooperación en toda la cadena de valor, que incluya desde la asesoría en materia de planificación indicativa hasta el diseño y desarrollo de la ingeniería de los proyectos que se deriven de la planificación energética.</t>
  </si>
  <si>
    <t>Ministerio del Poder Popular para Energía Eléctrica</t>
  </si>
  <si>
    <t>Ministerio de Energía</t>
  </si>
  <si>
    <t>Memorándum de entendimiento entre el Ministerio del Poder Popular para Ciencia, Tecnología e Industrias Intermedias de la República Bolivariana de Venezuela y el Ministerio de Educación y Ciencia de la Federación de Rusia para la cooperación en el ámbito de la ciencia, tecnología e innovación</t>
  </si>
  <si>
    <t>Desarrollar programas de investigación, formación y capacitación en ciencia, tecnología e innovación. La cooperación se realizará a través de misiones técnicas y visitas exploratorias en estas tres áreas; la realización conjunta y coordinada de programas y proyectos de investigación; formación y capacitación de talento humano.</t>
  </si>
  <si>
    <t>Ciencia y tecnología</t>
  </si>
  <si>
    <t>Contrato para la elaboración del plan especial de los sectores Fuerte Tiuna y Las Mayas</t>
  </si>
  <si>
    <t>El diseño y ejecución del urbanismo e infraestructura correspondiente a las 10.000 viviendas y las edificaciones complementarias en el Fuerte Tiuna en los terrenos del Fuerte Tiuna, municipio Libertador de Caracas. La parte venezolana pagará a los constructores rusos por la construcción de este complejo $ 4,2 mil millones.
Las obras de construcción debian comenzar en febrero 2011 y concluirse en octubre de 2012.
El 5 de diciembre del 2012 el ministerio de la Vivienda le había entregado a la Fun(dación para la construcción de viviendas, BsF. 150 millones para cancelar pasivos laborales que luego el jefe ruso Vitaly Kryuchkov (exalcalde de Rusia) destinó al pago de proveedores y a sus propios gastos operativos.
Vitaly Kryuchkov fue demandado por inclumplimiento de contrato, pero el TSJ falló a favor del inversionista ruso y obligó a una empresa y a una aseguradora venezolanas pagarle 1500 millones de Bs. 
En 2013 el Gobierno le anuló el contrato para construir 18 edificios, de 15 plantas cada uno, en Ciudad Tiuna, como parte de la Gran Misión Vivienda Venezuela.</t>
  </si>
  <si>
    <t>Vivienda</t>
  </si>
  <si>
    <t>No Completado</t>
  </si>
  <si>
    <t>GMVV</t>
  </si>
  <si>
    <t>Fundación Rusa para la Construcción de Viviendas</t>
  </si>
  <si>
    <r>
      <rPr>
        <u/>
        <sz val="10"/>
        <color rgb="FF1155CC"/>
        <rFont val="Arial"/>
      </rPr>
      <t xml:space="preserve">Página 215. </t>
    </r>
    <r>
      <rPr>
        <u/>
        <sz val="10"/>
        <color rgb="FF1155CC"/>
        <rFont val="Arial"/>
      </rPr>
      <t>https://drive.google.com/file/d/0B5jaYjSGSKJdbGVoN2JuNzQya1E/view?resourcekey=0-pDDxeznKyLtfUI4xk9kPew
https://alnavio.es/justicia-venezolana-favorece-a-empresario-ruso-cercano-a-exalcalde-de-moscu-destituido-por-corrupcion/</t>
    </r>
    <r>
      <rPr>
        <u/>
        <sz val="10"/>
        <color rgb="FF1155CC"/>
        <rFont val="Arial"/>
      </rPr>
      <t xml:space="preserve"> 
</t>
    </r>
    <r>
      <rPr>
        <u/>
        <sz val="10"/>
        <color rgb="FF1155CC"/>
        <rFont val="Arial"/>
      </rPr>
      <t>https://kapital-rus.ru/articles/article/rossiya_i_venesuela_ot_zolota_i_nefti_do_tankov_i_orhidej/</t>
    </r>
    <r>
      <rPr>
        <u/>
        <sz val="10"/>
        <color rgb="FF1155CC"/>
        <rFont val="Arial"/>
      </rPr>
      <t xml:space="preserve"> </t>
    </r>
  </si>
  <si>
    <t>Gran Misión Vivienda Venezuela</t>
  </si>
  <si>
    <t>Construcción de Viviendas</t>
  </si>
  <si>
    <t>Hay denuncias de la paralización del 75% de las obras en Fuerte Tiuna, era necesario demoler algunos edificios pues las placas de concreto no se dejaron secar el tiempo necesario. El gobierno de Venezuela adelantó pagos y no se cumplió con la obra.</t>
  </si>
  <si>
    <t xml:space="preserve">Acuerdo para construir empresas modernas para la producción de materiales para la construcción, componentes y sistemas constructivos en una primera etapa durante el período 2011-2016 </t>
  </si>
  <si>
    <t>9 empresas que garanticen una producción anual de componentes para la construcción de 72 mil viviendas.
En 2018, se evalua proyecto para la creación de fibra a partir del mineral basalto, con el fin de fabricar insumos y materiales de construcción para la Gran Misión Vivienda Venezuela (GMVV)</t>
  </si>
  <si>
    <r>
      <rPr>
        <u/>
        <sz val="10"/>
        <color rgb="FF1155CC"/>
        <rFont val="Arial"/>
      </rPr>
      <t xml:space="preserve">Página 215. https://drive.google.com/file/d/0B5jaYjSGSKJdbGVoN2JuNzQya1E/view?resourcekey=0-pDDxeznKyLtfUI4xk9kPew
</t>
    </r>
    <r>
      <rPr>
        <u/>
        <sz val="10"/>
        <color rgb="FF1155CC"/>
        <rFont val="Arial"/>
      </rPr>
      <t>http://www.minci.gob.ve/rusia-evalua-proyectos-mineros-venezolanos-para-gestionar-inversiones-en-cian-2019/</t>
    </r>
    <r>
      <rPr>
        <u/>
        <sz val="10"/>
        <color rgb="FF1155CC"/>
        <rFont val="Arial"/>
      </rPr>
      <t xml:space="preserve"> </t>
    </r>
  </si>
  <si>
    <t>Empresas de insusmos de construcción</t>
  </si>
  <si>
    <t xml:space="preserve">Contrato en el que se estableció el marco jurídico. </t>
  </si>
  <si>
    <t xml:space="preserve">
- Reemplazar la planta compresora Bachaquero 1 con capacidad de 200 mmpced (fase 1) y posteriormente 500 mmpced.
- Construir una planta de compresión reforzadora (boosters) en el Complejo Lamargas conformada con 2 módulos con 2 equipos solar c/u para una capacidad total de 120 mmpced.
- Construir una barcaza de compresión portátil de 100 mmpced.</t>
  </si>
  <si>
    <r>
      <rPr>
        <u/>
        <sz val="10"/>
        <color theme="10"/>
        <rFont val="Arial"/>
      </rPr>
      <t xml:space="preserve">Página 215. </t>
    </r>
    <r>
      <rPr>
        <u/>
        <sz val="10"/>
        <color theme="10"/>
        <rFont val="Arial"/>
      </rPr>
      <t>https://drive.google.com/file/d/0B5jaYjSGSKJdbGVoN2JuNzQya1E/view?resourcekey=0-pDDxeznKyLtfUI4xk9kPew</t>
    </r>
  </si>
  <si>
    <t xml:space="preserve">Contrato para el suministro de 13 unidades de turbogeneradores de gas entre Inter RAO y Bariven S.A.  </t>
  </si>
  <si>
    <t>13 unidades de turbogeneradores de gas (TGG) de la marca LM2500 + G4 (coproducido por GE Aero estadounidense y la empresa rusa Electrotyazhmash-Privod, S.R.L.) con una capacidad de 32.6 MW</t>
  </si>
  <si>
    <t>Bariven</t>
  </si>
  <si>
    <t>PDVSA Bariven</t>
  </si>
  <si>
    <t>Maxim Sergeev, Director General de Inter RAO</t>
  </si>
  <si>
    <t>http://irao-export.ru/es/press/news/inter_rao_export_entreg_13_unidades_de_turbogeneradores_de_gas_a_venezuela.html              https://drive.google.com/file/d/0B5jaYjSGSKJdbGVoN2JuNzQya1E/view?resourcekey=0-pDDxeznKyLtfUI4xk9kPew</t>
  </si>
  <si>
    <t>Turbogeneradores</t>
  </si>
  <si>
    <r>
      <rPr>
        <sz val="10"/>
        <color rgb="FF000000"/>
        <rFont val="Arial"/>
      </rPr>
      <t>Constituir una empresa mixta para el cultivo tecnificado de la yuca, su procesamiento para la obtención de acido láctico y ácido poliláctico como componentes de los bioplásticos. (</t>
    </r>
    <r>
      <rPr>
        <b/>
        <sz val="10"/>
        <color rgb="FF000000"/>
        <rFont val="Arial"/>
      </rPr>
      <t>Empresa mixta Ecopolímeros de Venezuela</t>
    </r>
    <r>
      <rPr>
        <sz val="10"/>
        <color rgb="FF000000"/>
        <rFont val="Arial"/>
      </rPr>
      <t>)</t>
    </r>
  </si>
  <si>
    <t>Gaceta 40.151. Capital Socia de Bs. 200.000. La Corporación Venezolana de Alimentos aportará 18.300.000 dólares en efectivo, la empresa rusa Polycomplex contribuirá con patentes y tecnología valoradas en 38.000.000 dólares y el Banco ruso-venezolano Evrofinance Mosnarbank otorgará 280.000.000 dólares para las nuevas plantas. Creada en abri 2013
Entre los proyectos del FONDEN se encuentra: Inicio de Operaciones de la empresa mixta Ruso - Venezolana para la producción de polímeros Biodegradables Ecopolímeros de Venezuela. S.A. por un valor de US$ 18.300.000</t>
  </si>
  <si>
    <t>Corporación Venezolana de Alimentos (51%)</t>
  </si>
  <si>
    <t>Dmitriy Nikolaev Presidente de la empresa rusa Polycomplex (49%)</t>
  </si>
  <si>
    <t>Polycomplex</t>
  </si>
  <si>
    <t>Construcción de 3 plantas para una empresa mixta</t>
  </si>
  <si>
    <r>
      <rPr>
        <u/>
        <sz val="10"/>
        <color rgb="FF1155CC"/>
        <rFont val="Arial"/>
      </rPr>
      <t xml:space="preserve"> </t>
    </r>
    <r>
      <rPr>
        <u/>
        <sz val="10"/>
        <color rgb="FF1155CC"/>
        <rFont val="Arial"/>
      </rPr>
      <t>http://www.minci.gob.ve/empresa-mixta-producira-materia-prima-para-plasticos-degradables/
https://app.box.com/s/yunddss4lvmfrqq0vi8vmzzdldz9r0uc</t>
    </r>
  </si>
  <si>
    <t>Empresa mixta Ecopolímeros de Venezuela</t>
  </si>
  <si>
    <t>La empresa Polycomplex aportará US$ 38.000.000</t>
  </si>
  <si>
    <t>Proyecto del Fonden: 2/10/2013, Inicio de Operaciones de la empresa mixta Ruso - venezolana para la producción de polímeros Biodegradables Ecopolímeros de Venezuela. S.A., por un valor de US$ 18.300.000</t>
  </si>
  <si>
    <t>Acuerdo para Constituir una empresa mixta para desarrollar procesos de explotación, refinamiento y producción aguas abajo del feldespato</t>
  </si>
  <si>
    <r>
      <rPr>
        <u/>
        <sz val="10"/>
        <color theme="10"/>
        <rFont val="Arial"/>
      </rPr>
      <t xml:space="preserve">Página 214. </t>
    </r>
    <r>
      <rPr>
        <u/>
        <sz val="10"/>
        <color theme="10"/>
        <rFont val="Arial"/>
      </rPr>
      <t>https://drive.google.com/file/d/0B5jaYjSGSKJdbGVoN2JuNzQya1E/view?resourcekey=0-pDDxeznKyLtfUI4xk9kPew</t>
    </r>
  </si>
  <si>
    <t>Feldespato</t>
  </si>
  <si>
    <t xml:space="preserve">Carta de Intención sobre Cooperación proyectos de explotación de yacimientos de oro en el territorio de la República Bolivariana de Venezuela. </t>
  </si>
  <si>
    <t>Oro</t>
  </si>
  <si>
    <t>Acta Compromiso entre la Corporación Venezolana de Alimentos de la República Bolivariana de Venezuela y el Grupo Guta de la Federación de Rusia para la creación de una empresa mixta de producción y procesamiento de cacao y sus subproductos con fines exportables.</t>
  </si>
  <si>
    <t>Corporación Venezolana de Alimentos</t>
  </si>
  <si>
    <t xml:space="preserve">Grupo Guta </t>
  </si>
  <si>
    <t>Cacao</t>
  </si>
  <si>
    <t>Acta constitutiva y estatutos sociales de la empresa mixta Petromiranda, S.A.</t>
  </si>
  <si>
    <t>Gaceta 39.455 (Acta constitutiva). La CORPORACIÓN VENEZOLANA DEL PETRÓLEO, S.A., y la sociedad mercantil CONSORCIO NACIONAL PETROLERO, S.R.L. constituyeron una empresa que se denominará PETROMIRANDA, S.A. El capital social de la compañía será de Bs. 1.000.000</t>
  </si>
  <si>
    <t>https://app.box.com/s/xgli4lain1s4tetr94a62rwsbahx4183</t>
  </si>
  <si>
    <t xml:space="preserve"> Consorcio Nacional Petrolero aporta  Bs. 400.000, por el 40% de acciones (tipo de cambio: 2,60 Bs/$)</t>
  </si>
  <si>
    <t>Podrá producir hasta 450.000 barriles diarios de crudo. 
Empresa operativa, se desconoce su capacidad de producción actual. En el año 2020 se propuso una nueva estrategia de negocios con las empresas mixtas: conservar acciones, vender acciones hasta el 50,1%, Fusionar/Renegociar/Portafolio y pasar al licencia.</t>
  </si>
  <si>
    <t>Acuerdo de Cooperación entre la República Bolivariana de Venezuela y la Empresa Rusa Zao Jfc para la creación de una empresa mixta para el cultivo, producción y comercialización del banano en Venezuela</t>
  </si>
  <si>
    <t>Constituir una empresa mixta para cultivo, producción y
comercialización de banano venezolano, en un plazo máximo de ciento veinte (120) días. Este desarrollo generará más de 20.000 nuevos puestos de trabajo.</t>
  </si>
  <si>
    <t>Presidente de Zao JFC, Wladimir Kejman</t>
  </si>
  <si>
    <t>Empresa Rusa Zao Jfc</t>
  </si>
  <si>
    <t>Importador de frutas</t>
  </si>
  <si>
    <r>
      <rPr>
        <u/>
        <sz val="8"/>
        <color theme="10"/>
        <rFont val="Arial"/>
      </rPr>
      <t xml:space="preserve">Página 215. </t>
    </r>
    <r>
      <rPr>
        <u/>
        <sz val="8"/>
        <color theme="10"/>
        <rFont val="Arial"/>
      </rPr>
      <t>https://drive.google.com/file/d/0B5jaYjSGSKJdbGVoN2JuNzQya1E/view?resourcekey=0-pDDxeznKyLtfUI4xk9kPew       http://aipop.org/web/acuerdos-internacionales-y-soberania-alimentaria/</t>
    </r>
  </si>
  <si>
    <t>Musáceas</t>
  </si>
  <si>
    <t xml:space="preserve">Acuerdo entre el Gobierno de la República Bolivariana de Venezuela y el Gobierno de la Federación de Rusia sobre la cooperación para el desarrollo del programa nucleoeléctrico en la República Bolivariana de Venezuela, la construcción y operación de un reactor de investigación para la producción de radioisótopos de usos pacíficos en medicina e industria y de una central nucleoeléctrica </t>
  </si>
  <si>
    <t xml:space="preserve">Gaceta 39.558. Cooperación en el área del uso de la energía nuclear con fines pacíficos; para llevar a cabo el Desarrollo del programa nucleoeléctrico, la construccción y operación de un reactor de investigación para la producción de radioisótopos de usos pacíficos en medicina e industria y de una central nucleoeléctrica en Venezuela y en particular: desarrollar en conjunto la infraestructura nucleoeléctrica; diseñar, construir y poner en funcionamiento el RIPRI; diseñar, construir y poner en funcionamiento la CNEL para la generación de electricidad; operar y realizar el mantenimiento del RIPRI y de la CNEL construidos; clausurar el RIPRI y la CNEL construidos. </t>
  </si>
  <si>
    <t xml:space="preserve"> Corporación Eléctrica Nacional 
(CORPOELEC</t>
  </si>
  <si>
    <t xml:space="preserve">Sergei Kirienko (Director General de la Corporación Estatal de la Energía Atómica) </t>
  </si>
  <si>
    <t>Memorándum de entendimiento entre Rusoro y PDVSA para explotar juntos el bloque Carabobo-2 en la faja del Orinoco, en el cual la empresa rusa tendrá 40%</t>
  </si>
  <si>
    <t>Rusoro Maining</t>
  </si>
  <si>
    <t>Petrovictoria</t>
  </si>
  <si>
    <t>Memorándum de Entendimiento para la compraventa de las acciones del Banco Evrofinance Mosnarbank</t>
  </si>
  <si>
    <t>Acta de Compromiso entre la Corporación Venezolana de Alimentos de la República Bolivariana de Venezuela y la Empresa Magnolia de la Federación de Rusia para la adquisición de flores.</t>
  </si>
  <si>
    <t>Empresa Magnolia</t>
  </si>
  <si>
    <t>Ruso-Venezolana Orquídea</t>
  </si>
  <si>
    <t>Memorándum de Entendimiento entre los Ministerios de energía sobre el apoyo a la Compañía TNK-BP en la adquisición de los activos de la Compañía BP.</t>
  </si>
  <si>
    <t>La compañía iba a comprar un 40% de Petroperija, 26,6% de Bouqeronin, dos campos de petróleo y 16,7% en Petromanagas</t>
  </si>
  <si>
    <r>
      <rPr>
        <u/>
        <sz val="10"/>
        <color rgb="FF1155CC"/>
        <rFont val="Arial"/>
      </rPr>
      <t>https://www.redalyc.org/pdf/403/40326947005.pdf
https://www.reuters.com/article/petroleo-bp-venezuela-idARN1824830920101018</t>
    </r>
    <r>
      <rPr>
        <sz val="10"/>
        <color theme="10"/>
        <rFont val="Arial"/>
      </rPr>
      <t xml:space="preserve"> </t>
    </r>
  </si>
  <si>
    <t>Contrato Marco para el desarrollo del proyecto: Ingeniería, Procura y Construcción (IPC) de plataformas de compresión de gas natural en el Lago de Maracaibo en Venezuela.</t>
  </si>
  <si>
    <t>Acta de Compromiso entre el Ministerio del Poder Popular para las Industrias Básicas y Minería de la República Bolivariana de Venezuela y la Empresa Ruscaolin</t>
  </si>
  <si>
    <t xml:space="preserve">Convenio entre el Gobierno de la República Bolivariana de Venezuela y el Gobierno de la Federación de Rusia sobre la cooperación y asistencia mutua en materia de aduanas. </t>
  </si>
  <si>
    <t xml:space="preserve">Gaceta 6.017. Tomar las medidas con el fin de facilitar y acelerar la circulación de mercancías; prevenir, investigar y reprimir los ilícitos aduaneros; garantizar la correcta aplicación de la legislación aduanera, cooperar en la investigación y desarrollo de nuevos procedmientos aduaneros; mejorar técnicas aduaneras; establecer canales de cooperación entre las autoridades aduaneras para el intercambio rápido y seguro de infomación. </t>
  </si>
  <si>
    <t>Acuerdo entre el Ministerio del Poder Popular para Vivienda y Hábitat y la Fundación para la construcción de viviendas auspiciada por el Alcalde de Moscú</t>
  </si>
  <si>
    <t>El Tribunal Supremo de Justicia ordenó a la constructora Maquivial y a la aseguradora Seguros La Internacional, cancelar más de 1.500 millones de bolívares a Vitaly Kryuchkov, director de la Fundación Rusa para la Construcción de Viviendas.
La Fundación Rusa había sido acusada por trabajadores venezolanos de corrupción</t>
  </si>
  <si>
    <t>Fundación para la construcción de viviendas</t>
  </si>
  <si>
    <t>Construcción</t>
  </si>
  <si>
    <t>Yuri Luskov, exalcalde de Moscú, destituido en 2010 por presuntos hechos de corrupción</t>
  </si>
  <si>
    <t>Adquisición del 16,5% de las acciones de PetroMonagas a la empresa BP</t>
  </si>
  <si>
    <t>Adquisición por parte de TNK BP del Consorcio Petrolero Nacional de Rusia del 16,5% de las acciones de PetroMonagas a la empresa BP</t>
  </si>
  <si>
    <t>Rafael Ramírez, ministro del Poder Popular de Petróleo</t>
  </si>
  <si>
    <t>TNK BP</t>
  </si>
  <si>
    <t>TNK BP / Consorcio Nacional Petrolero</t>
  </si>
  <si>
    <t>Adquisición</t>
  </si>
  <si>
    <t>https://www.bp.com/en/global/corporate/news-and-insights/press-releases/bp-to-sell-venezuela-and-vietnam-businesses-to-tnk-bp.html
 https://www.reuters.com/article/venezuela-rusia-rosneft-idESKCN1QY0C9-OESBS</t>
  </si>
  <si>
    <t>Empresa Mixta</t>
  </si>
  <si>
    <t>Pérdidas para Rosneft que se quedó adquirió luego estas participaciones</t>
  </si>
  <si>
    <t>Compra del 40% de la Empresa Mixta Petroperijá S.A. por TNK BP</t>
  </si>
  <si>
    <t>PetroPerijá forma parte de la División Costa Occidental del Lago de Maracaibo. La venta de esta parte del capital accionarial de la empresa mixta está publicada en el portal de BP, propietaria origina. 
 Desde 2013, Rosneft tiene cuatro proyectos petroleros más pequeños con PDVSA: Carabobo, Petromonagas, Boquerón y Petroperija. Todos mostraron problemas durante este período, según muestran los informes internos de Rosneft. Además a partir del año 2013, petroperijá empieza a figurar en los estados financieros de Rosneft. No hay información del acuerdo donde se refleje el traspaso</t>
  </si>
  <si>
    <t>Rafael Ramírez Carreño (Presidente de Petróleos de Venezuela S.A) (60%)</t>
  </si>
  <si>
    <t>Igor Sechin (Presidente de la compañía rusa CP Rosneft) (40%)</t>
  </si>
  <si>
    <t>Rosneft</t>
  </si>
  <si>
    <t>https://www.reuters.com/article/venezuela-rusia-rosneft-idESKCN1QY0C9-OESBS</t>
  </si>
  <si>
    <t>Empresa Mixta Petroperijá</t>
  </si>
  <si>
    <t>Compra del 26,67% de la Empresa Mixta Boquerón S.A., por parte de TNK BP</t>
  </si>
  <si>
    <t>Boquerón, ubicada en el campo Boquerón, estado Monagas. Constituida el 11/10/2006 con una participación de 60% de PDVSA, 26,67% Boquerón Holdings de Holanda y 13,33% PEI de Austria. El portal Web de BP indicó que vendió su participación a TNK BP en octubre de 2010. Empezó a figurar en los estados financieros de Rosneft, a partir del año 2013.  No hay información del acuerdo donde se refleje el traspaso</t>
  </si>
  <si>
    <t>Igor Sechin (Presidente de la compañía rusa CP Rosneft) (26,67%)</t>
  </si>
  <si>
    <t>https://www.facebook.com/SomosCVP/posts/1774319712839998/</t>
  </si>
  <si>
    <t>Boquerón</t>
  </si>
  <si>
    <t>Altos costos de producción y marcada baja en la producción petrolera presentó la Empresa Mixta Boquerón (https://www.venezuelapolitica.info/las-revelaciones-del-auditor-altos/?)</t>
  </si>
  <si>
    <t>Convenio entre el Gobierno de la República Bolivariana de Venezuela y el Gobierno de la Federación de Rusia sobre la creación y las condiciones de funcionamiento de los centros de ciencia y cultura</t>
  </si>
  <si>
    <t>Gaceta 6.087. La parte rusa fundará el Centro de Ciencia y Cultura de Rusia en Caracas y la parte venezolana fundará el Centro de Ciencia y Cultura de Venezuela en Moscú, pudiendo abrir más Centros. Dichos Centros crearán bancos de datos sobre el desarrollo cultural, científico-técnico, social, político, económico y de turismo de sus países; organizarán conferencias, simposios, seminarios, consultas sobre problemas de cooperación internacional humanitaria, científica y cultural</t>
  </si>
  <si>
    <t>https://app.box.com/s/7bu6ajs5ebonp00ki4lfob9ptim1vzra</t>
  </si>
  <si>
    <t xml:space="preserve"> Acuerdo para realizar un Plan de consultas entre el Ministerio del Poder Popular para Relaciones Exteriores de la República Bolivariana de Venezuela y el Ministerio de Asuntos Exteriores de la Federación de Rusia para los años 2011-2014</t>
  </si>
  <si>
    <t>Gaceta 39.792. Acordaron celebrar en el transcurso de los años 2011-2014 las consultas entre estos Ministerios acerca de los asuntos de relaciones bilaterales, así como de los problemas regionales e internacionales. De común acuerdo podrán formarse los grupos de trabajo o de expertos para considerar asuntos particulares</t>
  </si>
  <si>
    <t>http://mppre.gob.ve/wp-content/uploads/2018/08/TPAIV-2011.pdf</t>
  </si>
  <si>
    <t>Acuerdo para acelerar la producción de la Empresa Mixta PetroMiranda, en Junín 6</t>
  </si>
  <si>
    <t xml:space="preserve">Extracción de petróleo pesado para su mejoramiento hasta llegar a un petróleo liviano y mediano. Empezar en diciembre la perforación, con la aspiración de tener en mayo de 2012 los primeros barriles. </t>
  </si>
  <si>
    <t>https://www.austria.gob.ve/oldsite/noticias_1.php?leer=1&amp;noticiaid=274</t>
  </si>
  <si>
    <t>Memorando de entendimiento entre Gazprom y Petróleos de Venezuela, para la evaluación del yacimiento de gas libre no asociado en el Campo Róbalo del Golfo de Venezuela</t>
  </si>
  <si>
    <t>Tiene por objeto evaluar la información geológica y geofísica disponible en el yacimiento Róbalo, ubicado en el Golfo de Venezuela</t>
  </si>
  <si>
    <t>Orlando Chacín (por la junta directiva de Petróleos de Venezuela)</t>
  </si>
  <si>
    <t>Alexander Diukov (Director general de Gazprom)</t>
  </si>
  <si>
    <t>http://todochavez.gob.ve/todochavez/325-intervencion-del-comandante-presidente-hugo-chavez-durante-reunion-de-balance-de-acuerdos-estrategicos-suscritos-entre-la-federacion-de-rusia-y-la-republica-bolivariana-de-venezuela-con-el-primer-vicepresidente-ruso-igor-sechin</t>
  </si>
  <si>
    <t>Acuerdo para el campo Carabobo 2 de la Faja Petrolífera</t>
  </si>
  <si>
    <t xml:space="preserve">Carabobo 2 es un bloque costa adentro ubicado en el sector oriental de la faja petrolífera del Orinoco, el último en ser adjudicado. Lo explotarán PDVSA (60%) y la petrolera estatal Rosneft (40%), que está a cargo de las áreas Carabobo 2 Norte y Carabobo 4 Oeste. </t>
  </si>
  <si>
    <t>Eulogio del Pino (Vicepresidente de Pdvsa)</t>
  </si>
  <si>
    <t xml:space="preserve">Eduard Khudainatov (Presidente de Rosneft) </t>
  </si>
  <si>
    <t>https://actualidad.rt.com/economia/view/54618-rosneft-petrolera-rusa-invertira-millones-dolares-explorar-yacimientos-venezolanos</t>
  </si>
  <si>
    <t>Rosneft invertirá US$ 16.000.000.000</t>
  </si>
  <si>
    <t>Acta de conferencia de las delegaciones de la Federación de Rusia, y de la República Bolivariana de Venezuela, en cuestiones de cooperación financiera y crediticia</t>
  </si>
  <si>
    <t>Lineamientos para el crédito financiero público al Gobierno de Venezuela, de 4.000 millones de dólares para sustentar la cooperación técnico-militar. Serán distribuidos dos mil millones de dólares para el año 2012, y dos mil millones para el año 2013.
Adquirir equipos de combate y defensa militar. La deuda debia ser liquidada en septiembre 2018, pero se reestructura la deuda en 2017, cuyo monto estaba en US$ 3150 MM</t>
  </si>
  <si>
    <t xml:space="preserve">Jorge Giordani (Vicepresidente de Finanzas) </t>
  </si>
  <si>
    <t>Konstantin Vyshkovsky (Director del Departamento de Tratados Internacionales del Ministerio de Finanzas)</t>
  </si>
  <si>
    <t>Crédito financiero público al Gobierno de Venezuela para la compra de armamento</t>
  </si>
  <si>
    <r>
      <rPr>
        <u/>
        <sz val="10"/>
        <color rgb="FF1155CC"/>
        <rFont val="Arial"/>
      </rPr>
      <t xml:space="preserve">https://www.redalyc.org/pdf/403/40326947005.pdf
</t>
    </r>
    <r>
      <rPr>
        <sz val="10"/>
        <color rgb="FF1155CC"/>
        <rFont val="Arial"/>
      </rPr>
      <t>Artículo: Cardozo y Mijares (2019) Alianza de corrupción</t>
    </r>
  </si>
  <si>
    <t>Acta para incrementar el capital social a 4 mil millones de dólares del banco binacional para abrir nuevas operaciones.</t>
  </si>
  <si>
    <t>Transformación del Banco Rusia-Venezuela</t>
  </si>
  <si>
    <r>
      <rPr>
        <sz val="10"/>
        <color rgb="FF000000"/>
        <rFont val="Arial"/>
      </rPr>
      <t>Acta constitutiva de la empresa mixta para los cambures, las musáceas y los plátanos. Denominada "</t>
    </r>
    <r>
      <rPr>
        <b/>
        <sz val="10"/>
        <color rgb="FF000000"/>
        <rFont val="Arial"/>
      </rPr>
      <t>Empresa Mixta para la Producción, Procesamiento, Exportación y Comercialización de Musáceas, S.A</t>
    </r>
    <r>
      <rPr>
        <sz val="10"/>
        <color rgb="FF000000"/>
        <rFont val="Arial"/>
      </rPr>
      <t>.".</t>
    </r>
  </si>
  <si>
    <t>Gaceta 6.045. Es una empresa mixta destinada a la producción de plátanos y cambures para exportar a la Federación de Rusia. Se prevé que Venezuela exporte 60 millones de cajas de bananas y crear 20 mil fuentes de empleo. Capital Social de 100.000 USD. El negocio se extenderá a lo largo de 2.000 ha en un área al sur del lago de Maracaibo</t>
  </si>
  <si>
    <t>Juan Carlos Jiménez (por Corporación Venezolana de Alimentos) 51%</t>
  </si>
  <si>
    <t>Vladimir Kedman (Director general del Sao Bonanza International) 49%</t>
  </si>
  <si>
    <t>Sao Bonanza International</t>
  </si>
  <si>
    <t xml:space="preserve">Creación de empresa mixta. </t>
  </si>
  <si>
    <t>https://app.box.com/s/321si5ishsfrrz6wqs2ycxuqhceazydf</t>
  </si>
  <si>
    <t>Sao Bonanza Intercional aporta USD$ 49.000 por 49.000 acciones</t>
  </si>
  <si>
    <t xml:space="preserve">Acuerdo Intergubernamental según el cual el Gobierno ruso concederá al de Venezuela una línea de crédito de
1,5 millardos de dólares a razón de un máximo de 300 millones anuales. </t>
  </si>
  <si>
    <t>Crédito estatal Gobierno de la Federación de Rusia al Gobierno de la República Bolivariana de Venezuela</t>
  </si>
  <si>
    <t xml:space="preserve">Ministro de Planificación y Finanzas, Jorge Giordani </t>
  </si>
  <si>
    <t xml:space="preserve">Viceministro de
Finanzas de Rusia, Serguéi Storchak </t>
  </si>
  <si>
    <t>Línea de crédito de
1,5 millardos de dólares a razón de un máximo de 300 millones anuales.</t>
  </si>
  <si>
    <t>Convenio de Cooperación en el Área del Turismo entre el Gobierno de la República Bolivariana de Venezuela y el Gobierno de la Federación de Rusia.</t>
  </si>
  <si>
    <r>
      <rPr>
        <sz val="10"/>
        <color rgb="FF000000"/>
        <rFont val="Arial"/>
      </rPr>
      <t>Creación de una empresa mixta del Estado, bajo la forma de sociedad anónima, la cual se denominará "</t>
    </r>
    <r>
      <rPr>
        <b/>
        <sz val="10"/>
        <color rgb="FF000000"/>
        <rFont val="Arial"/>
      </rPr>
      <t>Empresa Mixta Ruso-Venezolana Orquídea S.A.</t>
    </r>
    <r>
      <rPr>
        <sz val="10"/>
        <color rgb="FF000000"/>
        <rFont val="Arial"/>
      </rPr>
      <t xml:space="preserve">" </t>
    </r>
  </si>
  <si>
    <t>Gaceta 39.864 La sociedad anónima "EMPRESA MIXTA RUSO - VENEZOLANA ORQUIDEA S.A.", tendrá un capital social de Bs 430.000. Nota de Armando.info señala que sólo se hicieron dos envíos de flores a Rusia en 2012, nunca se alcanzó la meta de exportación y se estiman pérdidas de 42 millones de dólares.</t>
  </si>
  <si>
    <t>El Fondo para el Desarrollo Agrario Socialista (FONDAS)  51%</t>
  </si>
  <si>
    <t>FONDAS</t>
  </si>
  <si>
    <t xml:space="preserve">La sociedad Anonima Cerrada "Panorama" 49% </t>
  </si>
  <si>
    <t>Sociedad Anonima Cerrada "Panorama"</t>
  </si>
  <si>
    <t>Venta de frutas</t>
  </si>
  <si>
    <t xml:space="preserve">https://app.box.com/s/qwr0g4ogkhl1uwh1y8bq0vwf1zn94ipc 
https://armando.info/los-planes-de-orquidea-s-a-se-marchitaron/
</t>
  </si>
  <si>
    <t>Ricardo Javier Sánchez presidente del Fondo para el Desarrollo Agrario Socialista (FONDAS).</t>
  </si>
  <si>
    <t>La sociedad Anonima Cerrada "Panorama" aporta USD$ 49.000 por 49% del capital</t>
  </si>
  <si>
    <t>Proyecto de Fonden: Empresa Mixta Ruso-Venezolana para la Exportación de Flores Orquídea, S.A. por un valor de US$ 12.871.739 el día 24/2/2012</t>
  </si>
  <si>
    <t>Liquidada según G.O. 41.111</t>
  </si>
  <si>
    <r>
      <rPr>
        <sz val="10"/>
        <color rgb="FF000000"/>
        <rFont val="Arial"/>
      </rPr>
      <t xml:space="preserve">Creación de una Empresa Mixta denominada </t>
    </r>
    <r>
      <rPr>
        <b/>
        <sz val="10"/>
        <color rgb="FF000000"/>
        <rFont val="Arial"/>
      </rPr>
      <t>PetroZamora</t>
    </r>
  </si>
  <si>
    <t>Gaceta Nº: 39.877. Ubicada en el estado Zulia, en los campos Bachaquero Lago, Bloque III Bachaquero, Bloque III Centro y Bloque VII Ceuta. Capital social de Bs. 1.000.000,00 (G.O. 40.668) 
La empresa asociada tiene como socios a Alejandro Betancourt, Francisco Convit y Pedro José Trebbau, además de la filial de Gazprombank. El Estado venezolano cedió los campos petroleros a Rusia, la cvp extrae y Derwick vende el petróleo directamente en el mercado internacional y paga a sus socios de Gazprombank en tiempo récord. La trama de corrupción fue develada en 2017, lo que significó la salida y encarcelamiento del Ministro de Petróleo.</t>
  </si>
  <si>
    <t>CORPORACIÓN VENEZOLANA DEL PETRÓLEO, S.A. (60%)</t>
  </si>
  <si>
    <t>GAZPROMBANK LATIN AMERICA VENTURES B.V. (40%)</t>
  </si>
  <si>
    <t>GazpromBank / Neftegaz Services B.V.</t>
  </si>
  <si>
    <t>Banca
Hidrocarburos</t>
  </si>
  <si>
    <t>https://ve.microjuris.com/getContent?page=fullContent.jsp&amp;reference=MJ-N-30859-VE&amp;links=[PETROZAMOR]
https://armando.info/los-dobles-de-derwick-siguieron-actuando-como-si-nada/</t>
  </si>
  <si>
    <t>Petrozamora</t>
  </si>
  <si>
    <t>Bono de Gazprombank por US$ 404.200.000, por el 40% de las acciones de PetroZamora (G.O. 39.859). Capital Social Pagado clase B, Bs. 400.000 (G.O. 40.668)</t>
  </si>
  <si>
    <t>Los socios de la empresa de Rusia son los propietarios de Derwick, involucrados en casos de corrupción en Venezuela. La trama de corrupción en PetroZamora afectó la producción con un costo de 15 millones de barriles entre 2015 y 2017. Por esta trama el ministro Eulogio del Pino fue detenido, así como Alejandro Betancourt, que por intermediación del presidente del TSJ, logró salir de Venezuela.</t>
  </si>
  <si>
    <t>08 y 09/06/2012</t>
  </si>
  <si>
    <t>Acta de Compromiso entre el Ministerio del Poder Popular para la Defensa de la República Bolivariana de Venezuela y el Servicio Federal de Cooperación Técnico-Militar de la Federación de Rusia</t>
  </si>
  <si>
    <t>Medidas primordiales para la organización del servicio post-venta con el fin de garantizar la operatividad de los sistemas de armas suministrados</t>
  </si>
  <si>
    <t>https://transparencia.org.ve/wp-content/uploads/2016/07/LA-MEMORIA.-TOMO-I.pdf</t>
  </si>
  <si>
    <t>25 al 28/06/2012</t>
  </si>
  <si>
    <t xml:space="preserve"> Acuerdo Técnico sobre el procedimiento para la contabilidad, cobros y pagos según el Convenio entre el Gobierno de  la Federación de Rusia y la República Bolivariana de Venezuela sobre el otorgamiento al Gobierno de República Bolivariana de Venezuela  del Crédito Estatal, de fecha 8 de diciembre de 2011.</t>
  </si>
  <si>
    <t xml:space="preserve">Comprar a Rusia 100 tanques básicos T-42B1V con un crédito ruso de US$4.000 millones del 2011 </t>
  </si>
  <si>
    <t>https://mundo.sputniknews.com/20120627/154182225.html</t>
  </si>
  <si>
    <t>25 y 27/09/2012</t>
  </si>
  <si>
    <t>Acuerdo de Pago del Bono entre la República Bolivariana de Venezuela y la empresa rusa Rosnef (PetroVictoria, S.A.)</t>
  </si>
  <si>
    <t>Pago del bono a Venezuela por US$ 440.000.000 parte de la empresa rusa Rosneft por su participación como accionista en la Empresa Mixta para el desarrollo de actividades primarias en los Bloques Carabobo 2 Norte y Carabobo 4 Oeste de la Faja Petrolífera del Orinoco</t>
  </si>
  <si>
    <t>Rafael Ramírez Carreño (Presidente de Petróleos de Venezuela S.A)</t>
  </si>
  <si>
    <t xml:space="preserve">Igor Sechin (Presidente de la compañía rusa CP Rosneft) </t>
  </si>
  <si>
    <t xml:space="preserve">Acuerdo de Préstamo entre la Corporación Venezolana de Petróleo y la empresa rusa Rosnef </t>
  </si>
  <si>
    <t>Definir los términos y condiciones para el financiamiento de Rosneft a PDVSA por la cantidad de USD 1.500 millones, para cubrir parte de la alícuota de la Corporación Venezolana de Petróleo en las inversiones de la Empresa Mixta del Bloque Carabobo 2, Petrovictoria</t>
  </si>
  <si>
    <t>Corporación Venezolana de Petróleo</t>
  </si>
  <si>
    <t>Condiciones financieras de Libor +5,5</t>
  </si>
  <si>
    <t xml:space="preserve">Memorando de Entendimiento para la constitución de la Empresa Mixta para el Desarrollo de los Bloques Carabobo 2 Norte y Carabobo 4 Oeste de la Faja Petrolífera del Orinoco </t>
  </si>
  <si>
    <t xml:space="preserve"> Definir los términos básicos entre ambos aliados para la conformación de la empresa mixta que desarrollará actividades primarias en los Bloques Carabobo 2 Norte y Carabobo 4 Oeste de la Faja Petrolífera del Orinoco</t>
  </si>
  <si>
    <t>Contrato entre RN Proyectos Extranjeros (filial de Rosneft) y la Corporación Venezolana de Petróleos, filial de PDVSA (desarrollo de servicios petroleros)</t>
  </si>
  <si>
    <t>Constituir una empresa conjunta, para el desarrollo de servicios petroleros, incluyendo la perforación, rehabilitación, y acondicionamiento de pozos en el Proyecto Carabobo 2 y en otros proyectos de la FPO.</t>
  </si>
  <si>
    <t>Eulogio del Pino (Vicepresidente de Petróleos de Venezuela)</t>
  </si>
  <si>
    <t>Eduard Khudainatov (presidente de RN Proyectos Extranjeros, Filial de Rosneft)</t>
  </si>
  <si>
    <t>RN Proyectos Extranjeros</t>
  </si>
  <si>
    <t>Contrato entre RN Proyectos Extranjeros (filial de Rosneft) y la Corporación Venezolana de Petróleos, filial de PDVSA (construcción de obras de infraestructura petrolera y no petrolera)</t>
  </si>
  <si>
    <t xml:space="preserve">Constituir una empresa conjunta, para la prestación de servicios en el campo de la construcción de obras de infraestructura petrolera y no petrolera en el área de la FPO y otras regiones operativas de la República Bolivariana de Venezuela. </t>
  </si>
  <si>
    <t>Empresa mixta de ingeniería y construcción</t>
  </si>
  <si>
    <t>Memorándum de Entendimiento técnico - financiero entre Petróleos de Venezuela, S.A. (PDVSA) y la empresa rusa INTER RAO</t>
  </si>
  <si>
    <t>Memorando de entendimiento entre PDVSA y ROSNEFT para el desarrollo de proyectos de exploración y explotación de áreas costa afuera</t>
  </si>
  <si>
    <t>Para el desarrollo de proyectos de exploración y explotación de áreas de gas costa afuera en Río Caribe y Mejillones, en la fase dos del proyecto Mariscal Sucre, con potenciales de producción de 600 millones de pies cúbicos diarios de gas y 20 mil barriles diarios de condensados; así como en las áreas de Blanquilla y Tortuga y para la producción de gas en el occidente del país.</t>
  </si>
  <si>
    <t>http://www.pdvsa.com/index.php?option=com_content&amp;view=article&amp;id=5186:10709&amp;catid=10&amp;Itemid=589&amp;lang=es</t>
  </si>
  <si>
    <t>Patao y Mejillones</t>
  </si>
  <si>
    <t xml:space="preserve"> Memorando de entendimiento para la evaluación de oportunidades de asociación para la perforación y servicio de pozos Costa afuera entre PDVSA y Rosneft</t>
  </si>
  <si>
    <t>Evaluar las oportunidades de asociación para la perforación, desarrollo y servicio de pozos costa afuera en el Golfo de Paria.</t>
  </si>
  <si>
    <t>Memorando de entendimiento entre PDVSA y Rosneft para la evaluación conjunta de campos maduros</t>
  </si>
  <si>
    <t xml:space="preserve">Evaluación conjunta de oportunidades de desarrollo en los campos maduros en el lago de Maracaibo, estado Zulia y la cuenca oriental </t>
  </si>
  <si>
    <t>Orlando Chacín (Director ejecutivo de PDVSA Oriente)</t>
  </si>
  <si>
    <t>Eduard Khudainatov (Primer vicepresidente de Rosneft)</t>
  </si>
  <si>
    <r>
      <rPr>
        <sz val="10"/>
        <color rgb="FF000000"/>
        <rFont val="Arial"/>
      </rPr>
      <t xml:space="preserve">Compra del 40% de la Empresa Mixta </t>
    </r>
    <r>
      <rPr>
        <b/>
        <sz val="10"/>
        <color rgb="FF000000"/>
        <rFont val="Arial"/>
      </rPr>
      <t>Petroperijá</t>
    </r>
    <r>
      <rPr>
        <sz val="10"/>
        <color rgb="FF000000"/>
        <rFont val="Arial"/>
      </rPr>
      <t xml:space="preserve"> S.A. por Rosneft </t>
    </r>
  </si>
  <si>
    <t>PetroPerijá forma parte de la División Costa Occidental del Lago de Maracaibo. Desde 2013, Rosneft tiene cuatro proyectos petroleros más pequeños con PDVSA: Carabobo, Petromonagas, Boquerón y Petroperija. Todos mostraron problemas durante este período, según muestran los informes internos de Rosneft. Además a partir del año 2013, petroperijá empieza a figurar en los estados financieros de Rosneft. No hay información del acuerdo donde se refleje el traspaso</t>
  </si>
  <si>
    <t xml:space="preserve">Igor Sechin (Presidente de la compañía rusa CP Rosneft) (40%) </t>
  </si>
  <si>
    <t>Petroperijá</t>
  </si>
  <si>
    <r>
      <rPr>
        <sz val="10"/>
        <color rgb="FF000000"/>
        <rFont val="Arial"/>
      </rPr>
      <t xml:space="preserve">Compra del 26,67% de la </t>
    </r>
    <r>
      <rPr>
        <b/>
        <sz val="10"/>
        <color rgb="FF000000"/>
        <rFont val="Arial"/>
      </rPr>
      <t>Empresa Mixta Boquerón S.A.</t>
    </r>
    <r>
      <rPr>
        <sz val="10"/>
        <color rgb="FF000000"/>
        <rFont val="Arial"/>
      </rPr>
      <t>, de Rosneft a BP</t>
    </r>
  </si>
  <si>
    <t>Boquerón, ubicada en el campo Boquerón, estado Monagas. Constituida el 11/10/2006 con una participación de 60% de PDVSA, 26,67% Boquerón Holdings de Holanda y 13,33% PEI de Austria. Empezó a figurar en los estados financieros de Rosneft, a partir del año 2013.  No hay información del acuerdo donde se refleje el traspaso</t>
  </si>
  <si>
    <t xml:space="preserve">Igor Sechin (Presidente de la compañía rusa CP Rosneft) (26,67%) </t>
  </si>
  <si>
    <t>Documento de sustitución de parte</t>
  </si>
  <si>
    <t xml:space="preserve"> Documento de sustitución de parte en el contrato para la constitución y administración de una empresa mixta de servicios petroleros</t>
  </si>
  <si>
    <t>Este documento de sustitución de parte en el contrato para la constitución y administración de la empresa mixta de servicios petroleros para el suministro y fabricación de taladros en el país</t>
  </si>
  <si>
    <r>
      <rPr>
        <b/>
        <sz val="10"/>
        <color theme="1"/>
        <rFont val="Arial"/>
      </rPr>
      <t>Pedro León</t>
    </r>
    <r>
      <rPr>
        <sz val="10"/>
        <color theme="1"/>
        <rFont val="Arial"/>
      </rPr>
      <t xml:space="preserve"> (Director de la Corporación Venezolana de Petróleo (CVP)) / </t>
    </r>
    <r>
      <rPr>
        <b/>
        <sz val="10"/>
        <color theme="1"/>
        <rFont val="Arial"/>
      </rPr>
      <t>José Luis Parada</t>
    </r>
    <r>
      <rPr>
        <sz val="10"/>
        <color theme="1"/>
        <rFont val="Arial"/>
      </rPr>
      <t xml:space="preserve"> (Presidente de PDVSA Servicios Petroleros)</t>
    </r>
  </si>
  <si>
    <t>Documento de sustitución de parte en el contrato para la constitución y administración de una empresa mixta de ingeniería y construcción</t>
  </si>
  <si>
    <r>
      <rPr>
        <b/>
        <sz val="10"/>
        <color theme="1"/>
        <rFont val="Arial"/>
      </rPr>
      <t>Pedro León</t>
    </r>
    <r>
      <rPr>
        <sz val="10"/>
        <color theme="1"/>
        <rFont val="Arial"/>
      </rPr>
      <t xml:space="preserve"> (Director de la Corporación Venezolana de Petróleo (CVP)) / </t>
    </r>
    <r>
      <rPr>
        <b/>
        <sz val="10"/>
        <color theme="1"/>
        <rFont val="Arial"/>
      </rPr>
      <t>José Ramón Arias Lanz</t>
    </r>
    <r>
      <rPr>
        <sz val="10"/>
        <color theme="1"/>
        <rFont val="Arial"/>
      </rPr>
      <t xml:space="preserve"> (Presidente de la filial PDVSA)</t>
    </r>
  </si>
  <si>
    <t>PDVSA Ingeniería y Construcción</t>
  </si>
  <si>
    <t>Carta de intención entre la Corporación Eléctrica Nacional (CORPOELEC,S.A.) de la República Bolivariana de Venezuela y la empresa Rushydro de la Federación de Rusia en materia hidroeléctrica</t>
  </si>
  <si>
    <t>Construcción y rehabilitación de Centrales Hidroeléctricas.</t>
  </si>
  <si>
    <t>Corporación Eléctrica Nacional (CORPOELEC,S.A.)</t>
  </si>
  <si>
    <t>Rushydro</t>
  </si>
  <si>
    <t>Hidroeléctrica</t>
  </si>
  <si>
    <t>https://transparencia.org.ve/wp-content/uploads/2016/07/MEMORIA.MPPRE-2013.pdf</t>
  </si>
  <si>
    <t>Centrales Hidroeléctricas</t>
  </si>
  <si>
    <r>
      <rPr>
        <sz val="10"/>
        <color rgb="FF000000"/>
        <rFont val="Arial"/>
      </rPr>
      <t>Acuerdo mediante el cual se aprueba la constitución de una Empresa Mixta (</t>
    </r>
    <r>
      <rPr>
        <b/>
        <sz val="10"/>
        <color rgb="FF000000"/>
        <rFont val="Arial"/>
      </rPr>
      <t>PetroVictoria, S.A.</t>
    </r>
    <r>
      <rPr>
        <sz val="10"/>
        <color rgb="FF000000"/>
        <rFont val="Arial"/>
      </rPr>
      <t xml:space="preserve">) entre la Corporación Venezolana del Petróleo, S.A., y la empresa OJSC Oil Company Rosneft o una empresa afiliada de Rosneft </t>
    </r>
  </si>
  <si>
    <t>Gaceta 40.138. PetroVictoria desarrollará actividades primarias de exploración, extracción de petróleo crudo y gas natural asociado, recolección, transporte y almacenamiento iniciale, en los Bloques denominados Carabobo 2 Norte y Carabobo 4 Oeste del Área Carabobo de la Faja Petrolífera del Orinoco, ubicadas en la jurisdicción de los estados Anzoátegui y Monagas de la región oriental de Venezuela</t>
  </si>
  <si>
    <t>Corporación Venezolana del Petróleo, S.A (60%)</t>
  </si>
  <si>
    <t xml:space="preserve">Igor Sechin, OJSC Oil Company Rosneft (40%) </t>
  </si>
  <si>
    <t>https://app.box.com/s/6pbd9zezi4yht7evjppwa2vwlgrmz2pf</t>
  </si>
  <si>
    <t xml:space="preserve">Bono de USS 1.100.000.000 por su participación como accionista clase B de la Empresa Mixta. Rusia con 40% de acciones </t>
  </si>
  <si>
    <t>Empresa operativa, se desconoce su capacidad de producción actual. En el año 2020 se propuso una nueva estrategia de negocios con las empresas mixtas: conservar acciones, vender acciones hasta el 50,1%, Fusionar/Renegociar/Portafolio y pasar al licencia.</t>
  </si>
  <si>
    <t>Acta final de la IX Reunión de la Comisión Intergubernamental de Alto Nivel Rusia-Venezuela</t>
  </si>
  <si>
    <t>En esta acta final se deja constancia de los avances alcanzados por ambas delegaciones en los diferentes grupos de trabajos que sesionaron durante la IX CIAN, además de manifestar el deseo de los representantes de ambas delegaciones de fortalecer el diálogo político y la profundización de las relaciones bilaterales</t>
  </si>
  <si>
    <t>https://www.youtube.com/watch?v=KZhk8L7fAXY     https://transparencia.org.ve/wp-content/uploads/2016/07/MEMORIA.MPPRE-2013.pdf</t>
  </si>
  <si>
    <t>Memorando de entendimiento para la cooperación en la fabricación de taladros y equipos petroleros entre Petróleos de Venezuela Industrial y la empresa rusa Uralmash</t>
  </si>
  <si>
    <t>Estudios para la identificación de formas de asociación entre los equipos de ambos países para la cooperación en materias de fabricación de taladros y equipos petroleros en Venezuela</t>
  </si>
  <si>
    <t>Valmore González (Director de la filial PDVSA Industrial)</t>
  </si>
  <si>
    <t>PDVSA Industrial</t>
  </si>
  <si>
    <r>
      <rPr>
        <b/>
        <sz val="10"/>
        <color theme="1"/>
        <rFont val="Arial"/>
      </rPr>
      <t>Mijail Velser</t>
    </r>
    <r>
      <rPr>
        <sz val="10"/>
        <color theme="1"/>
        <rFont val="Arial"/>
      </rPr>
      <t xml:space="preserve"> (Vicepresidente de Uralmash) </t>
    </r>
    <r>
      <rPr>
        <b/>
        <sz val="10"/>
        <color theme="1"/>
        <rFont val="Arial"/>
      </rPr>
      <t xml:space="preserve"> Aleksandr Sóbol</t>
    </r>
    <r>
      <rPr>
        <sz val="10"/>
        <color theme="1"/>
        <rFont val="Arial"/>
      </rPr>
      <t xml:space="preserve"> (Primer vicepresidente de Gazprombank)</t>
    </r>
  </si>
  <si>
    <t>Uralmash</t>
  </si>
  <si>
    <t>Siderurgia</t>
  </si>
  <si>
    <t>https://www.youtube.com/watch?v=KZhk8L7fAXY</t>
  </si>
  <si>
    <t xml:space="preserve"> Contrato de constitución y administración de la empresa mixta PETROVICTORIA</t>
  </si>
  <si>
    <t>Simultáneamente se prevé la construcción de las instalaciones de producción temprana. Para el año 2017 se proyecta el inicio de las operaciones de Petrovictoria con una producción de 120 mil barriles diarios (MBD) de crudo, cifra que se incrementará de manera progresiva hasta alcanzar 400 MBD. Petrovictoria extraerá crudo de 8° API para mejorarlo en 42° API, para lo cual prevé implementar tecnología de su socio Rosneft.</t>
  </si>
  <si>
    <t>http://www.pdvsa.com/index.php?option=com_content&amp;view=article&amp;id=5382:10982&amp;catid=10&amp;Itemid=589&amp;lang=es</t>
  </si>
  <si>
    <t>Acuerdo de confidencialidad para proyectos costa afuera entre PDVSA y Rosneft</t>
  </si>
  <si>
    <t>Protocolo sobre introducción de las modificaciones en el convenio entre el Gobierno de la República Bolivariana de Venezuela y el Gobierno de la Federación de Rusia sobre cooperación para el desarrollo de proyectos estratégicos conjuntos del 10 de septiembre de 2009</t>
  </si>
  <si>
    <t>Gaceta 6.186. Inserción en el Artículo 1 el siguiente contenido: "Las Partes garantizarán la cooperación mutuamente beneficiosa y a largo plazo entre la Corporación Venezolana del Petróleo, S.A. (CVP), filial de Petróleos de Venezuela, S.A., y la Sociedad Anónima Abierta COMPAÑÍA PETROLERA ROSNEFT, para el funcionamiento de PetroVictoria, con el objeto de implementar el proyecto estratégico binacional venezolano-ruso Carabobo 2"</t>
  </si>
  <si>
    <t>Rafael Ramírez Carreño (Presidente de Petróleos de Venezuela S.A) 60%</t>
  </si>
  <si>
    <t>Igor Sechin (Presidente de la compañía rusa CP Rosneft) 40%</t>
  </si>
  <si>
    <t>Desarollo de proyectos</t>
  </si>
  <si>
    <t xml:space="preserve">Prestamo de la empresa Rosneft a CVP o PetroVictoria, por US$300.000.000 anual, hasta un máximo de US$1.500.000.000.                </t>
  </si>
  <si>
    <t>https://app.box.com/s/8k27ldn4wzyi2ijwpd7h5vwl4b75ed08</t>
  </si>
  <si>
    <t>Cubrir aportes que deba efectuar CVP a PetroVictoria, para la construcción de las intalaciones.
Condiciones financieras de Libor +5,5</t>
  </si>
  <si>
    <t>Se espera alcanzarTasa Interna de Retomo (TIR) igual o mayor al  19%</t>
  </si>
  <si>
    <t>Acuerdo entre GazpromBank y PDVSA para otorgar un financiamiento por US$ 1.000 millones a la Empresa Mixta Petrozamora.</t>
  </si>
  <si>
    <t>Para el desarrollo de su plan de negocios, dirigido a la explotación de los Campos Lagunillas Tierra y Bachaquero Tierra, asentados en la Costa Oriental del Lago de Maracaibo, estado Zulia. Además para elevar la producción en la empresa mixta Petrozamora desde 63 mil barriles por día a 104 mil millones día, con plazo de pago de 8 años.</t>
  </si>
  <si>
    <t>PDVSA, Rafael Ramírez</t>
  </si>
  <si>
    <t>Alexander Muranov, vicepresidente de Gazprombank</t>
  </si>
  <si>
    <t>GazpromBank</t>
  </si>
  <si>
    <t>Préstamo de Gazprombank a Petrozamora por un monto de US$ 1.000 millones</t>
  </si>
  <si>
    <r>
      <rPr>
        <u/>
        <sz val="10"/>
        <color rgb="FF1155CC"/>
        <rFont val="Arial"/>
      </rPr>
      <t>https://transparencia.org.ve/wp-content/uploads/2016/07/MEMORIA.MPPRE-2013.pdf</t>
    </r>
    <r>
      <rPr>
        <sz val="10"/>
        <rFont val="Arial"/>
      </rPr>
      <t xml:space="preserve">      </t>
    </r>
    <r>
      <rPr>
        <u/>
        <sz val="10"/>
        <color rgb="FF1155CC"/>
        <rFont val="Arial"/>
      </rPr>
      <t>http://www.pdvsa.com/index.php?option=com_content&amp;view=article&amp;id=5774:11520&amp;catid=10&amp;Itemid=589&amp;lang=es</t>
    </r>
  </si>
  <si>
    <t xml:space="preserve"> Plazo de pago de 8 años</t>
  </si>
  <si>
    <t>Acuerdo marco para la constitución de empresas mixtas para la producción de gas natural no asociado y condensados en áreas costa afuera del oriente venezolano entre PDVSA y ROSNEFT</t>
  </si>
  <si>
    <t>Campos de gas natural en Mejillones y Patao</t>
  </si>
  <si>
    <t xml:space="preserve"> Acuerdo para la participación de Inter RAO en el desarrollo de centrales termoeléctricas con base a coque en Venezuela</t>
  </si>
  <si>
    <t xml:space="preserve">La empresa rusa INTER RAO presentará a la empresa venezolana Petróleos de Venezuela una propuesta de financiamiento para la construcción de una Planta de 300 megavatios de electricidad mediante la quema de coque venezolano. </t>
  </si>
  <si>
    <t>Septiembre de 2013</t>
  </si>
  <si>
    <t>Protocolo de cooperación entre la Comisión Electoral Central de Rusia y el Consejo Nacional Electoral de la República Bolivariana de Venezuela</t>
  </si>
  <si>
    <t>Compartir la experiencia e información sobre los procesos electorales de ambos países</t>
  </si>
  <si>
    <t>Electoral</t>
  </si>
  <si>
    <t xml:space="preserve"> Memorando de colaboración entre la Secretaría General del Consejo de Defensa de la Nación de la República Bolivariana de Venezuela y el Aparato del Consejo de Seguridad de la Federación de Rusia </t>
  </si>
  <si>
    <t>Impulsar la cooperación en materia de seguridad nacional y regional</t>
  </si>
  <si>
    <t>Norma</t>
  </si>
  <si>
    <t>Normas que Regulan la Creación e Imposición de la Barra y del Botón «Honor al Mérito» de la Agregaduría de Defensa en la Federación de Rusia</t>
  </si>
  <si>
    <t>Gaceta Nº: 40.299. Destinada a premiar, estimular y enaltecer las acciones distinguidas del Personal Militar y Civil perteneciente a la Agregaduría de Defensa en la Federación de Rusia, otras unidades de la Fuerza Armada Bolivariana</t>
  </si>
  <si>
    <t>https://ve.microjuris.com/getContent?page=fullContent.jsp&amp;reference=MJ-N-41291-VE&amp;links=[RUS]</t>
  </si>
  <si>
    <t>Pago Correspondiente a Intereses Generados de la Ejecucion del Proyecto "Inversion Militar de la Fuerza Armada Nacional Bolivariana" en el Marco del Convenio Suscrito Entre la Federacion de Rusia y la Republica de Venezuela.</t>
  </si>
  <si>
    <t>Venezuela paga a Rusia US$ 2.550.950,37</t>
  </si>
  <si>
    <t>Base de datos de proyectos del Fonden de Transparencia Venezuela</t>
  </si>
  <si>
    <t>Proyecto de Fonden por US$ 2.550.950,37</t>
  </si>
  <si>
    <t>Acuerdo por USD 2.000 millones de dólares para el suministro de
crudo y productos entre Petróleos de Venezuela, S.A. (PDVSA) y la compañía rusa ROSNEFT</t>
  </si>
  <si>
    <t>Apoyo para desarrollar los ambiciosos proyectos que figuran en los planes de PDVSA, como la Faja Petrolífera del Orinoco.</t>
  </si>
  <si>
    <t>Prestamo de Rosneft a PDVSA por US$ 2.000 millones</t>
  </si>
  <si>
    <t>https://www.finanzasdigital.com/2014/05/pdvsa-y-rosneft-suscribieron-acuerdo-de-suministro-de-crudo-y-productos/</t>
  </si>
  <si>
    <t>Acta final de la X Comisión Intergubernamental de Alto Nivel</t>
  </si>
  <si>
    <t>En esta acta final se consolidan los lazos políticos, económicos y sociales donde se desprenden también elementos como la cultura y la ciencia</t>
  </si>
  <si>
    <t>https://www.el19digital.com/articulos/ver/titulo:18804-con-exito-culmino-x-reunion-intergubernamental-entre-rusia-y-venezuela</t>
  </si>
  <si>
    <t xml:space="preserve">Acuerdos de investigación conjunta de yacimientos en territorio venezolano </t>
  </si>
  <si>
    <t>https://www.youtube.com/watch?v=MoUeV3r0sEk</t>
  </si>
  <si>
    <t xml:space="preserve">Acuerdo para cooperar en la lucha antidrogas entre ambas naciones, en materia de defensa para el periodo 2014-2015. </t>
  </si>
  <si>
    <t>Acuerdo para la constitución de una empresa de capital mixto, para el desarrollo de servicios de ingeniería y ejecución de obras de infraestructuras</t>
  </si>
  <si>
    <t>Entre la filial PDVSA Ingeniería y Construcción S.A. y RN Proyectos Extranjeros (filial de Rosneft)</t>
  </si>
  <si>
    <t>RN Proyectos Extranjeros, Filial de Rosneft</t>
  </si>
  <si>
    <t>http://www.pdvsa.com/index.php?option=com_content&amp;view=article&amp;id=6172:pdvsa-y-rosneft-suscriben-convenios-para-el-desarrollo-de-la-faja&amp;catid=10&amp;Itemid=589&amp;lang=es</t>
  </si>
  <si>
    <t>Contrato para la creación de una empresa mixta dedicada a la prestación de servicios petroleros especializados en los bloques de la FPO</t>
  </si>
  <si>
    <t>Entre la filial PDVSA Servicios Petroleros S.A. y RN Proyectos Extranjeros, para impulsar las labores en los bloques de la Faja Petrolífera del Orinoco “Hugo Chávez”</t>
  </si>
  <si>
    <t>http://www.petroleoamerica.com/2014/07/pdvsa-y-rosneft-firmaron-nuevos.html</t>
  </si>
  <si>
    <t>Acuerdo de estudio conjunto para el desarrollo de proyectos costa afuera en los bloques Río Caribe y Mejillones, para explotación de gas y de condensados entre PDVSA y Rosneft.</t>
  </si>
  <si>
    <t>Convenio para el pago del primer bono a Venezuela por parte de Rosneft por su participación como accionista en la empresa ruso-venezolana PetroVictoria</t>
  </si>
  <si>
    <t>Pago de 440 millones de dólares por su participación como accionista en la empresa ruso-venezolana PetroVictoria, destinada a la explotación petrolífera en las zonas Carabobo 2 Norte y Carabobo 4 Oeste de la Faja Petrolífera del Orinoco. El monto total del bono de participación alcanza la cifra de 1.100 millones de dólares, y Rusia canceló un primer pago de 440 millones de dólares, cumpliendo con la fecha estipulada del 1º de septiembre de 2014.</t>
  </si>
  <si>
    <t>Pago de Bono de Petrovictoria</t>
  </si>
  <si>
    <t>Acuerdo de cooperación técnica en materia de formación profesional entre PDVSA y Rosneft para el envío de profesionales a la Universidad de Petróleo y Gas de Rusia “Gubkin”</t>
  </si>
  <si>
    <r>
      <rPr>
        <u/>
        <sz val="10"/>
        <color rgb="FF1155CC"/>
        <rFont val="Arial"/>
      </rPr>
      <t xml:space="preserve">http://www.petroleoamerica.com/2014/07/pdvsa-y-rosneft-firmaron-nuevos.html
</t>
    </r>
    <r>
      <rPr>
        <sz val="10"/>
        <color rgb="FF000000"/>
        <rFont val="Arial"/>
      </rPr>
      <t xml:space="preserve">http://radiomundial.com.ve/article/estudiantes-venezolanos-del-convenio-pdvsa-rosneft-realizan-prácticas-en-rusia </t>
    </r>
  </si>
  <si>
    <t>Acta Final de la XI Reunión de la Comisión Intergubernamental de Alto Nivel Venezuela-Rusia</t>
  </si>
  <si>
    <t>https://transparencia.org.ve/wp-content/uploads/2016/07/Memoria-exteriores.pdf</t>
  </si>
  <si>
    <t>Programa de cooperación e intercambio Cultural entre el Ministerio del Poder Popular para la Cultura de la República Bolivariana de Venezuela y el Ministerio de la Cultural de la Federación de Rusia para para los años 2015-2017</t>
  </si>
  <si>
    <t>Cronograma de Trabajo para la Cooperación en el área de la metrología con el SENCAMER de la República Bolivariana de Venezuela.</t>
  </si>
  <si>
    <t>Cooperación Científica y Técnica en la rama de Metrología entre el Servicio Autónomo Nacional de Normalización, Calidad, Metrología y Reglamentos Técnicos (SENCAMER) de la República Bolivariana de Venezuela y la Agencia Federal de las Regulaciones Técnica y Metrología de la Federación de Rusia</t>
  </si>
  <si>
    <t>Servicio Autónomo Nacional de Normalización, Calidad, Metrología y Reglamentos Técnicos (SENCAMER)</t>
  </si>
  <si>
    <t>Agencia Federal de las Regulaciones Técnica y Metrología</t>
  </si>
  <si>
    <t>Junio de 2015</t>
  </si>
  <si>
    <t xml:space="preserve">Acuerdo para el intercambio y comercialización de crudos rusos </t>
  </si>
  <si>
    <t>Esto permite apalancar la estrategia de crecimiento de la producción de la Faja Petrolifera del Orinoco Hugo Chávez</t>
  </si>
  <si>
    <t>Eulogio del Pino (Presidente de PDVSA)</t>
  </si>
  <si>
    <t>Igor Sechin (Presidente de Rosneft)</t>
  </si>
  <si>
    <t>https://issuu.com/informativoembavenez/docs/revista_informativa_embajada_de_ven</t>
  </si>
  <si>
    <t>Memorando de cooperación en la esfera de educación y ciencia</t>
  </si>
  <si>
    <t>Tiene como objetivo promover el desarrallo de investigaciones conjuntas, la formación de la nueva generación de trabajadores de la industria petrolera venezolana y el fortalecimiento de Universidad Venezolana de Hidrocarburos</t>
  </si>
  <si>
    <t>Igor Sechin (Presidente de Rosneft) / Victor Martinov (Rector de la Universidad Estatal del Petróleo y Gaz Gubkin)</t>
  </si>
  <si>
    <t>Rosneft / Universidad Estatal del Petróleo y Gaz Gubkin</t>
  </si>
  <si>
    <t xml:space="preserve">Compra de 12 aviones de caza Sukhoi Su-30MK2 </t>
  </si>
  <si>
    <t>Según Cardoso y MIjares (2019) los aviones Sukhoi tenían en 2019 dos años de retraso de mantenimiento. Estarían 19 de 23 aviones en tierra</t>
  </si>
  <si>
    <t>https://elestimulo.com/climax/revolucion-bolivariana-armada-hasta-los-dientes-por-la-paz-2/</t>
  </si>
  <si>
    <t xml:space="preserve">Proyecto del Fonden: 4/11/2011, Recuperación de siete (07) y la preservación de doce (12) aeronaves SUKHOI-30MK2, asignadas a los Grupos Aéreos de Caza Nº 11 y Nº13 por un valor de US$  31.892.420,44 </t>
  </si>
  <si>
    <t>Memorando de entendimiento para el establecimiento del mecanismo de diálogo político y cooperación entre los Estados Parte y Estados asociados del Mercado Común del Sur (MERCOSUR) y la Federación de Rusia</t>
  </si>
  <si>
    <t>Gaceta 40.824. Establecer un mecanismo de diálogo político, con la finalidad de desarrollar consultas sobre la situación internacional y regional. El Mecanismo de Diálogo Político entre las Partes será coordinado por el Foro de Consulta y Concertación Política del MERCOSUR y el Ministerio de Negocios Extranjeros de la Federación de Rusia</t>
  </si>
  <si>
    <t>Ministerio de Relaciones Exteriores</t>
  </si>
  <si>
    <t>https://ve.microjuris.com/getContent?page=fullContent.jsp&amp;reference=MJ-N-53642-VE&amp;links=[RUS]</t>
  </si>
  <si>
    <r>
      <rPr>
        <sz val="10"/>
        <color rgb="FF000000"/>
        <rFont val="Arial"/>
      </rPr>
      <t xml:space="preserve">Acuerdo de venta de acciones por 500 millones de dólares de la empresa mixta </t>
    </r>
    <r>
      <rPr>
        <b/>
        <sz val="10"/>
        <color rgb="FF000000"/>
        <rFont val="Arial"/>
      </rPr>
      <t>Petromonagas</t>
    </r>
  </si>
  <si>
    <t>Elevan a 40% la participación de Rosneft en Petromonagas. Antes tenía el 16,67% de la empresa mixta. Ubicada en el bloque Carabobo de la Faja del Orinoco, al sureste del estado Anzoátegui.</t>
  </si>
  <si>
    <t>Ministro de Petróleo y Minería y presidente de Pdvsa, Eulogio del Pino</t>
  </si>
  <si>
    <t>Compra de acciones en Petromonagas</t>
  </si>
  <si>
    <t>https://www.elimpulso.com/2016/02/22/gobierno-vende-acciones-de-petromonagas-por-usd-500-millones/</t>
  </si>
  <si>
    <t>Petromonagas</t>
  </si>
  <si>
    <t>500.000.000 por 23,33% de acciones en Petromonagas</t>
  </si>
  <si>
    <t>Rosneft cesa sus actividad en Venezuela, colocando en riesgo el mantenimiento de Petromonagas.</t>
  </si>
  <si>
    <t>Acta final de la XII Reunión de la Comisión Intergubernamental de Alto Nivel Venezuela-Rusia</t>
  </si>
  <si>
    <t>http://www.correodelorinoco.gob.ve/venezuela-y-rusia-estrechan-lazos-cooperacion/</t>
  </si>
  <si>
    <t xml:space="preserve">Acuerdo de entrega del 49,9% de acciones de la empresa Citgo a Rosneft por un préstamo de US$ 1.500 millones </t>
  </si>
  <si>
    <t>CITGO fue comprometido en garantía por 49.9% de sus acciones a la petrolera rusa Rosneft por un nuevo préstamo de $1500 millones que también vencían en el año 2020.</t>
  </si>
  <si>
    <t>Citgo</t>
  </si>
  <si>
    <t>PDVSA Citgo</t>
  </si>
  <si>
    <t xml:space="preserve">Prestamo de US$ 1.500.000.000, vencimiento para el 2020 </t>
  </si>
  <si>
    <t>https://es.linkfang.org/wiki/Citgo#cite_note-crisisfinanciera2019-5</t>
  </si>
  <si>
    <t xml:space="preserve">Préstamo de US $ 1.500.000.000 por el 49,9% de acciones de Citgo </t>
  </si>
  <si>
    <t>Administrado a partir de enero 2019 por la Asamblea Nacional de Venezuela, CITGO pasa por una crisis financiera comprometida con una hipoteca con la empresa rusa Rosneft, con tenedores de bolsa de Bonos PDVSA y una demanda contra los activos por parte de CRYSTALEX empresa canadiense que busca recuperar deudas pendientes del Gobierno nacional. El Departamento del Tesoro de EE.UU. intervino para evitar que los acreedores iniciaran el embargo de Citgo</t>
  </si>
  <si>
    <t xml:space="preserve">Acuerdo de préstamo de Rosneft a PDVSA por 1.000 millones de dólares </t>
  </si>
  <si>
    <t>A cambio de envíos futuros de petróleo, para evitar incumplimientos con tenedores de su deuda</t>
  </si>
  <si>
    <t>Préstamo de la empresa Rosneft a PDVSA por un monto de US$ 1.000 millones</t>
  </si>
  <si>
    <t>https://www.reuters.com/article/venezuela-petroleo-rusia-idESKBN1AS098-OESBS</t>
  </si>
  <si>
    <t>A cambio de envíos futuros de petróleo</t>
  </si>
  <si>
    <t>Acuerdo de remediación para aumentar suministro de crudo a Rosneft, como renegociación de la deuda</t>
  </si>
  <si>
    <t>Se recortó ventas de crudo a Citgo Petroleum, para ponerse al día con Rosneft por envíos atrasados de crudo como pago de préstamos</t>
  </si>
  <si>
    <t>https://www.reuters.com/article/petroleo-venezuela-eeuu-idLTAKBN1AJ2F8-OUSLB</t>
  </si>
  <si>
    <r>
      <rPr>
        <sz val="10"/>
        <color theme="1"/>
        <rFont val="Arial"/>
      </rPr>
      <t xml:space="preserve">Petróleos de Venezuela, S.A. (PDVSA) y la estatal petrolera rusa Rosneft inauguraron la Base Operacional </t>
    </r>
    <r>
      <rPr>
        <b/>
        <sz val="10"/>
        <color theme="1"/>
        <rFont val="Arial"/>
      </rPr>
      <t>Perforosven</t>
    </r>
  </si>
  <si>
    <t>Creada con el objetivo de operar taladros para servicios y reacondicionamiento de pozos y equipos de tubería continua en las áreas de Petrovictoria, Petromiranda y Petrocarabobo. 
Ubicada en el estado Anzoátegui, bloque Ayacucho de la Faja Petrolífera del Orinoco Hugo Chávez. Con una inversión inicial de $8 millones, distribuidos en 4 taladros que generarán a corto y mediano plazo la producción de 800 mil barriles de crudo, esto en el marco del Motor Hidrocarburos. Recibirá una inversión total $16 millones.</t>
  </si>
  <si>
    <t>Presidente de PDVSA, Eulogio Del Pino (49%)</t>
  </si>
  <si>
    <t>Presidente de Rosneft en Venezuela, Pavel Kamenets (51%)</t>
  </si>
  <si>
    <t>Constitución de empresa mixta.</t>
  </si>
  <si>
    <t>https://www.ghm.com.ve/pdvsa-y-rosneft-inauguraron-la-empresa-mixta-perforosven/</t>
  </si>
  <si>
    <t xml:space="preserve">US$ 16.000.000 por el 51% de las acciones de la empresa </t>
  </si>
  <si>
    <t>Empresa operativa, se desconoce su capacidad de producción actual, esta empresa se encuentra en la lista que recientemente anunció PDVSA que vendería o cerraría (https://talcualdigital.com/las-empresas-que-pdvsa-eliminara-o-vendera-segun-plan-de-reestructuracion/)</t>
  </si>
  <si>
    <t>Acuerdo de reestructuración de deuda</t>
  </si>
  <si>
    <t>Implica hacer pagos mínimos a Moscú en los próximos seis años para ayudar al gobierno venezolano a cumplir sus obligaciones con otros acreedores. Pagar a Rusia un total de 3.150 millones de dólares a lo largo de un período de 10 años en condiciones ventajosas</t>
  </si>
  <si>
    <t>https://www.reuters.com/article/venezuela-deuda-rusia-idLTAKBN1DF1PP-OUSLD</t>
  </si>
  <si>
    <t>Acta final de la XIII Reunión de la Comisión Intergubernamental de Alto Nivel Venezuela-Rusia</t>
  </si>
  <si>
    <t>https://transparencia.org.ve/wp-content/uploads/2016/07/Memoria-2017-del-Ministerio-de-Relaciones-Exteriores.pdf</t>
  </si>
  <si>
    <t>Memorándum de entendimiento entre el Servicio Federal de Propiedad Intelectual, Patentes, y Marcas Comerciales (ROSPATEN) y el Servicio Autónomo de Propiedad Intelectual (SAPI)</t>
  </si>
  <si>
    <t>Servicio Autónomo de Propiedad Intelectual (SAPI)</t>
  </si>
  <si>
    <t>Servicio Federal de Propiedad Intelectual, Patentes, y Marcas Comerciales (ROSPATEN)</t>
  </si>
  <si>
    <t>Memorando de entendimiento entre CORPOVEX y Prodintorg</t>
  </si>
  <si>
    <t>Cooperación en la adquisición de trigo alimentario ruso</t>
  </si>
  <si>
    <t xml:space="preserve"> Giuseppe Angelo Joffreda Iorio, Presidente de CORPOVEX</t>
  </si>
  <si>
    <t>CORPOVEX</t>
  </si>
  <si>
    <t>Mikhail Potapov, CEO de Prodintorg</t>
  </si>
  <si>
    <t>Compañía estatal Prodintorg</t>
  </si>
  <si>
    <t>Comercio</t>
  </si>
  <si>
    <t>https://prodintorg.org/news_item/39       https://www.dw.com/es/trigo-ruso-un-asunto-de-estado-para-nicolás-maduro/a-40680125-0</t>
  </si>
  <si>
    <t>Trigo</t>
  </si>
  <si>
    <t>Contrato por la participación de 100% de Rosneft que explotará los campos de gas natural en Mejillones y Patao por 30 años</t>
  </si>
  <si>
    <t>Gaceta 41.302. Se otorgó la Licencia de Exploración y Explotación de Gas No Asociado a la estatal petrolera rusa Rosnef, para el desarrollo de los campos Costa Afuera Patao y Mejillones, ubicados al norte del estado Sucre, por un periodo de 30 años para la exportación de Gas Natural Licuado. Rosnef debe entregar a Venezuela en especie, 20% del gas seco producido y 30% por los hidrocarburos más pesados contenidos en el gas natural, en el caso de existir por concepto de regalías</t>
  </si>
  <si>
    <t>Ígor Sechin, presidente de Rosneft (100%)</t>
  </si>
  <si>
    <t xml:space="preserve">Construcción de dos campos de gas natural, con un 100% de acciones. </t>
  </si>
  <si>
    <r>
      <rPr>
        <u/>
        <sz val="10"/>
        <color rgb="FF1155CC"/>
        <rFont val="Arial"/>
      </rPr>
      <t>https://app.box.com/s/lv5lk98h1z3i4y13xt928ff8mmgnyk5g
https://www.efe.com/efe/america/economia/maduro-entrega-una-licencia-a-rosneft-para-el-desarrollo-de-dos-campos-gas/20000011-3470001</t>
    </r>
    <r>
      <rPr>
        <u/>
        <sz val="10"/>
        <color rgb="FF000000"/>
        <rFont val="Arial"/>
      </rPr>
      <t xml:space="preserve"> </t>
    </r>
  </si>
  <si>
    <t>Ministerio de Petroleo ototga la Licencia de Exploración y Explotación de Gas No Asociado (G.O. 41.302). Seniat exonera IVA (G.O. 41.579)</t>
  </si>
  <si>
    <t>Adelanto a Venezuela por suministros de petróleo venezolano a esa compañía 2017-2019.</t>
  </si>
  <si>
    <t>Para el pago de la deuda de Venezuela a Rosneft</t>
  </si>
  <si>
    <t>Acuerdo para la colaboración científica y el desarrollo de tecnologías ecoamigables para desarrollar nuevos proyectos de exploración y explotación en los yacimientos del Arco Minero del Orinoco (AMO)</t>
  </si>
  <si>
    <t>Repotenciar el sistema venezolano de laboratorios de biología, geoquímica y geofísica para la exploración y certificación de los bloques mineros en el AMO. Se pactó el apoyo de Rusia para la recuperación de los equipos existentes y la adquisición de nuevos aparatos, lo que permitirá realizar el trabajo solicitado con los más altos estándares de calidad y las certificaciones requeridas por los sistemas internacionales.
Se garantizan inversiones directas para la industria minera mediante contrato valorados en USD 1.000 millones.
Una de las zonas que se ha destinado para que sea explotada por los rusos es la de Cuchivero, en Guaniamo mejor conocida como la zona número uno del arco, que de acuerdo con estudios preliminares, se calcula existen 40 millones de toneladas de depósitos de diamantes.</t>
  </si>
  <si>
    <t xml:space="preserve">Víctor Cano (Ministro para Desarrollo Minero Ecológico) </t>
  </si>
  <si>
    <r>
      <rPr>
        <u/>
        <sz val="10"/>
        <color rgb="FF1155CC"/>
        <rFont val="Arial"/>
      </rPr>
      <t>http://www.desarrollominero.gob.ve/tag/comision-intergubernamental-de-alto-nivel/
https://www.abc.es/internacional/abci-rusia-aduena-y-diamantes-venezuela-201901210238_noticia.html</t>
    </r>
    <r>
      <rPr>
        <sz val="10"/>
        <rFont val="Arial"/>
      </rPr>
      <t xml:space="preserve"> </t>
    </r>
  </si>
  <si>
    <t>Implementación del sistema Glonass en Venezuela (Sistema Global de Navegación por Satélite)</t>
  </si>
  <si>
    <t>Los satélites de Glonass les permite gozar de una mayor estabilidad y no necesitan reconfiguraciones rutinarias. La instalación de Glonass en Venezuela tiene como objetivo “mejorar las telecomunicaciones en el país sudamericano”.</t>
  </si>
  <si>
    <t>Telecomunicaciones</t>
  </si>
  <si>
    <t>Tsniimash</t>
  </si>
  <si>
    <t>Cohetes y naves espaciales</t>
  </si>
  <si>
    <t>https://www.elnacional.com/bloguero/los-recientes-convenios-firmados-entre-venezuela-rusia-sistema-glonas_262818/</t>
  </si>
  <si>
    <t>Satélite Glonas</t>
  </si>
  <si>
    <t>Profundización de la cooperación militar estratégica y Mantenimiento del sistema de defensa militar venezolano que ha sido importado desde Rusia</t>
  </si>
  <si>
    <t>Mantenimiento del sistema tecnológico y para el suministro del parque de armas de la FANB</t>
  </si>
  <si>
    <t>Mantenimiento de armas</t>
  </si>
  <si>
    <t>Suministro de 600 mil toneladas de trigo ruso a Venezuela en 2019</t>
  </si>
  <si>
    <t>Inversión de USD 5.000 millones destinados a la producción petrolera venezolana</t>
  </si>
  <si>
    <t>Tiene como objetivo seguir desallorando la producción petrolera de las empresas mixtas de Venezuela y Rusia. Nuevos proyectos para Rosneft y Gazprombank</t>
  </si>
  <si>
    <t>Rosneft / Gazprombank</t>
  </si>
  <si>
    <t>Petroleo / Banca</t>
  </si>
  <si>
    <t>Inversión para la producción petrolera</t>
  </si>
  <si>
    <t xml:space="preserve">"https://www.elnacional.com/bloguero/los-recientes-convenios-firmados-entre-venezuela-rusia-sistema-glonas_262818/
https://www.dw.com/es/maduro-anuncia-inversiones-rusas-de-m%C3%A1s-de-6000-millones-d%C3%B3lares-en-venezuela/a-46622808 
https://www.france24.com/es/20190227-rusia-inversiones-venezuela-maduro-guaido"
</t>
  </si>
  <si>
    <t>Memorando de entendimiento sobre cooperación en el área de geología y uso de recursos minerales y reglamento que regirá la cooperación</t>
  </si>
  <si>
    <t>Estudios de bases mineralógicas, prospecciones, cartografías y en el uso de los métodos geofísicos, con el objetivo de definir y acotar los yacimientos de minerales explotables en el territorio venezolano.
Reglamento que regirá el funcionamiento del acuerdo marco de cooperación en las áreas de geología y uso de recursos minerales. Se definen las formas de intercambio de formación técnico-científica, producto de las líneas de investigación asociadas a prospección, exploración y aprovechamiento mineros</t>
  </si>
  <si>
    <t>Ministro del Poder Popular para Desarrollo Minero Ecológico, Víctor Cano</t>
  </si>
  <si>
    <t>Ministro ruso de Recursos Naturales y Ecología, Dimitry Kobylkin</t>
  </si>
  <si>
    <r>
      <rPr>
        <u/>
        <sz val="10"/>
        <color rgb="FF1155CC"/>
        <rFont val="Arial"/>
      </rPr>
      <t>http://www.desarrollominero.gob.ve/venezuela-y-rusia-firman-historico-convenio-de-cooperacion-geologica-y-minera/</t>
    </r>
    <r>
      <rPr>
        <sz val="10"/>
        <color rgb="FF1155CC"/>
        <rFont val="Arial"/>
      </rPr>
      <t xml:space="preserve">       </t>
    </r>
    <r>
      <rPr>
        <u/>
        <sz val="10"/>
        <color rgb="FF1155CC"/>
        <rFont val="Arial"/>
      </rPr>
      <t>http://www.desarrollominero.gob.ve/tag/comision-intergubernamental-de-alto-nivel/</t>
    </r>
    <r>
      <rPr>
        <sz val="10"/>
        <color rgb="FF1155CC"/>
        <rFont val="Arial"/>
      </rPr>
      <t xml:space="preserve"> </t>
    </r>
  </si>
  <si>
    <t>Acta final de la XIV Comisión Intergubernamental de Alto Nivel</t>
  </si>
  <si>
    <t>11 acuerdos: Petróleo, finanzas, agricultura, comercio, cultura, educación y ciencias y tecnología. Subcomisión especial electricidad y pesca. Apoyo en medicamentos e insumos</t>
  </si>
  <si>
    <t>https://www.elpais.cr/2019/04/05/rusia-y-venezuela-cierran-11-acuerdos-en-moscu/</t>
  </si>
  <si>
    <t>Acuerdo para el Intercambio de bienes, servicios y de insumos, entre ellos trigo, ampliación de los insumos en algunas semillas que no se producen en el país, como girasol y fertilizantes NPK</t>
  </si>
  <si>
    <t>Inversión en 11 grandes proyectos en Venezuela para la producción de materia prima y en el procesamiento agroindustrial. 70 empresas rusas mostraron interés de invertir en esas áreas</t>
  </si>
  <si>
    <t>http://www.minci.gob.ve/ministro-castro-soteldo-busca-afianzar-acuerdos-de-productivad-con-rusia/</t>
  </si>
  <si>
    <t>Acuerdo para el avance en el cumplimiento de los protocolos necesarios fitosanitarios y zoosanitarios en materia agrícola, para facilitar el intercambio de productos de origen animal y vegetal para concretar los acuerdos</t>
  </si>
  <si>
    <t>Superación de aspectos logísticos que como consecuencia del bloqueo económico impuesto por el gobierno de Estados Unidos, que han dificultado el acceso al transporte, almacenamiento y acopio, avance para un acceso más expedito</t>
  </si>
  <si>
    <t>Acuerdo para la inclusión del rubro pesca en los acuerdos binacionales</t>
  </si>
  <si>
    <t>Apoyo en materia tecnológica. Soporte tecnológico en materia educativa, en investigación y desarrollo y el mejoramiento tecnológico para lograr la mayor eficiencia y el rendimiento en la producción</t>
  </si>
  <si>
    <t>Protocolo entre el Servicio Federal de Aduanas y el Servicio Nacional Integrado de Administración Aduanera y Tributaria (Seniat)</t>
  </si>
  <si>
    <t>Este protocolo es sobre el intercambio de documentos e información relacionada con el valor de aduanas en mercancías que circulan entre Rusia y Venezuela</t>
  </si>
  <si>
    <r>
      <rPr>
        <u/>
        <sz val="10"/>
        <color rgb="FF0563C1"/>
        <rFont val="Arial"/>
      </rPr>
      <t>https://www.elpais.cr/2019/04/05/rusia-y-venezuela-cierran-11-acuerdos-en-moscu/</t>
    </r>
    <r>
      <rPr>
        <sz val="10"/>
        <color rgb="FF000000"/>
        <rFont val="Arial"/>
      </rPr>
      <t xml:space="preserve">             ---------      </t>
    </r>
    <r>
      <rPr>
        <u/>
        <sz val="10"/>
        <color rgb="FF1155CC"/>
        <rFont val="Arial"/>
      </rPr>
      <t>https://www.portalalba.org/index.php/areas/internacional-geopolitica/cooperacion-internacional/20412-rusia-y-venezuela-firman-acuerdos-y-refuerzan-base-para-cooperacion</t>
    </r>
  </si>
  <si>
    <t>Convenio de cooperación en el ámbito audiovisual y el programa de intercambio cultural entre Rusia y Venezuela.</t>
  </si>
  <si>
    <t>Acuerdos entre la Universidad Rusa de la Amistad de los Pueblos (RUDN) y la Universidad Bolivariana de Venezuela (UBV) en el ámbito de la educación y la ciencia.</t>
  </si>
  <si>
    <t>Universidad Bolivariana de Venezuela (UBV)</t>
  </si>
  <si>
    <t>Universidad Rusa de la Amistad de los Pueblos (RUDN)</t>
  </si>
  <si>
    <t>Memorando de entendimiento para la cooperación la Universidad Nacional de Ciencia y Tecnología de Rusia (MISIS) y el Instituto Nacional de Geología y Minería de Venezuela (Ingeomín).</t>
  </si>
  <si>
    <t>Fortalecimiento de los laboratorios del Instituto Nacional de Geología y Minería (Ingeomín), así como la dotación de insumos, partes y piezas para potenciar el área geocientífica en el país, y fortalecer la investigación geológica en aras de avanzar a una actividad minera menos invasiva con el ambiente.
Plan que permita a profesionales venezolanos viajar a Rusia para formarse en el tema minero y en la adopción de tecnologías auríferas de bajo impacto ambiental.</t>
  </si>
  <si>
    <t>Instituto Nacional de Geología y Minería</t>
  </si>
  <si>
    <t>Universidad Nacional de Ciencia y Tecnología (MISIS)</t>
  </si>
  <si>
    <r>
      <rPr>
        <u/>
        <sz val="10"/>
        <color rgb="FF1155CC"/>
        <rFont val="Arial"/>
      </rPr>
      <t>https://www.elpais.cr/2019/04/05/rusia-y-venezuela-cierran-11-acuerdos-en-moscu/
https://www.eluniversal.com/economia/26919/rusia-aspira-a-invertir-en-arco-minero-del-orinoco</t>
    </r>
    <r>
      <rPr>
        <sz val="10"/>
        <color rgb="FF000000"/>
        <rFont val="Arial"/>
      </rPr>
      <t xml:space="preserve"> </t>
    </r>
  </si>
  <si>
    <t>Memorando de entendimiento entre la Universidad rusa de Petróleo y Gas Gubkin y la Universidad Venezolana de los Hidrocarburos (UVH).</t>
  </si>
  <si>
    <t>El objetivo es desarrollar una cooperación internacional mutuamente beneficiosa en el campo de educación y ciencia. 
Las partes desarrollarán un trabajo conjunto en distintas áreas, entre las que destacan: formación de especialistas altamente calificados en el campo de petróleo y gas; la organización de cursos de formación de corto plazo, conferencias, seminarios profesionales, modelos de negocios, sesiones de formación, y la realización de investigaciones científicas y tecnológicas conjuntas con los profesores, estudiantes de postgrado y científicos de las dos universidades, incluyendo la preparación de informes conjuntos y trabajos científicos, entre otras áreas de similar importancia.</t>
  </si>
  <si>
    <t>Universidad Venezolana de los Hidrocarburos (UVH)</t>
  </si>
  <si>
    <t>Universidad de Petróleo y Gas Gubkin</t>
  </si>
  <si>
    <r>
      <rPr>
        <u/>
        <sz val="10"/>
        <color rgb="FF1155CC"/>
        <rFont val="Arial"/>
      </rPr>
      <t>https://www.elpais.cr/2019/04/05/rusia-y-venezuela-cierran-11-acuerdos-en-moscu/
https://www.vtv.gob.ve/universidad-venezolana-hidrocarburos-decimo-aniversario/</t>
    </r>
    <r>
      <rPr>
        <sz val="10"/>
        <color rgb="FF000000"/>
        <rFont val="Arial"/>
      </rPr>
      <t xml:space="preserve"> </t>
    </r>
  </si>
  <si>
    <t>Convenio marco de alianza estratégica comercial farmacéutica, para el suministro y producción de insulina en Venezuela.</t>
  </si>
  <si>
    <t>Rusia proveerá al país 680 mil viales al mes, lo que representa 8.2 millones de unidades al año.</t>
  </si>
  <si>
    <t>Salud</t>
  </si>
  <si>
    <t xml:space="preserve">Espromed Bio </t>
  </si>
  <si>
    <t>Geropharm</t>
  </si>
  <si>
    <t>Farmaceutica</t>
  </si>
  <si>
    <t>https://voce.com.ve/2019/06/10/418046/rusia-y-venezuela-acuerdan-produccion-de-insulina/</t>
  </si>
  <si>
    <t>Insulina</t>
  </si>
  <si>
    <t>Acuerdo con la empresa rusa estatal Rosoboronexport por Cooperación Técnico-Militar para ejecución del comercio exterior con respecto a productos militares</t>
  </si>
  <si>
    <t xml:space="preserve">Gaceta N° 41.620. Para el suministro de bienes y prestación de servicios dentro del marco de la Cooperación Técnico-Militar con Rusia y los Sistemas de Armas utilizados en Venezuela que la empresa ROSOBORONEXPORT pueda asumir, hasta por un monto de US$. 200.000.000. 
Mantenimiento, asistencia técnica, reparación mayor e inspección de aeronaves, sistemas de defensa aérea y equipos complementarios </t>
  </si>
  <si>
    <t>Ministerio para la defensa</t>
  </si>
  <si>
    <r>
      <rPr>
        <u/>
        <sz val="10"/>
        <color rgb="FF1155CC"/>
        <rFont val="Arial"/>
      </rPr>
      <t>https://app.box.com/s/3nk00un009zpifh417w4sw5eefu0715e
https://www.infodefensa.com/latam/2019/06/18/noticia-venezuela-negocia-rusia-reparacion-aeronaves-misiles.html 
https://www.defensa.com/venezuela/rusia-ratifica-como-principal-proveedor-sistemas-armas-venezuela</t>
    </r>
    <r>
      <rPr>
        <u/>
        <sz val="10"/>
        <color rgb="FF000000"/>
        <rFont val="Arial"/>
      </rPr>
      <t xml:space="preserve"> </t>
    </r>
  </si>
  <si>
    <t>Protocolo Modificatorio del Convenio entre la República Bolivariana de Venezuela y la Federación de Rusia, sobre Proyectos Estratégicos Conjuntos</t>
  </si>
  <si>
    <t xml:space="preserve">Gaceta 41.748. Convenio de Promoción y Protección Recíproca de Inversiones”, firmado el 7 de noviembre de 2008. Convenio sobre Cooperación en el Área Energética, del 26 de noviembre de 2008. Convenio sobre cooperación para el desarrollo de Proyectos Estratégicos Conjuntos, del 10 de septiembre de 2009. Para el desarrollo de los campos Patao y Mejillones del área Mariscal Sucre </t>
  </si>
  <si>
    <t>https://app.box.com/s/s6qzf06aalo808cps1ury9ok42wgnvwo</t>
  </si>
  <si>
    <t>Acuerdo de cooperación técnico-militar para “incrementar la capacidad de defensa”</t>
  </si>
  <si>
    <t>Fortalecer los vínculos económicos y comerciales</t>
  </si>
  <si>
    <t>https://www.france24.com/es/20200208-rusia-anuncia-apoyo-militar-a-venezuela</t>
  </si>
  <si>
    <t>Donaciones</t>
  </si>
  <si>
    <t xml:space="preserve">Ayuda Humanitaria desde Rusia a Venezuela </t>
  </si>
  <si>
    <t>10.000 test para detención de Covid-19</t>
  </si>
  <si>
    <t>Covid</t>
  </si>
  <si>
    <t>https://www.swissinfo.ch/spa/coronavirus-vacunas_rusia-suministrará-a-venezuela-su-segunda-vacuna-anticovid--epivaccorona/46679036</t>
  </si>
  <si>
    <t>Otorgada por la Organización de las Naciones Unidas, la UNICEF, la OPS/OMS y el UNFPA. 
90 toneladas de insumos médicos quirúrgicos, camas pediátricas, equipamiento, medicamentos, mascarillas, material de protección para el personal de salud, 20.000 pruebas PCR, además vacunas contra la poleomelitis, contra la tuberculosis.</t>
  </si>
  <si>
    <t>https://www.swissinfo.ch/spa/coronavirus-vacunas_rusia-suministrará-a-venezuela-su-segunda-vacuna-anticovid--epivaccorona/46679037</t>
  </si>
  <si>
    <t>Cargamento con 40 toneladas de ayuda humanitaria</t>
  </si>
  <si>
    <t>https://www.dw.com/es/quiénes-ayudan-a-venezuela-en-su-lucha-contra-el-coronavirus/a-53847310</t>
  </si>
  <si>
    <t>Donación agujas para las plumas-jeringas de insulina para pacientes venezolanos con diabetes mellitus.</t>
  </si>
  <si>
    <t xml:space="preserve">20 mil plumas-jeringas Rinsapen® II para inyección múltiple y 20 mil envases de agujas. GEROPHARM no es un fabricante de agujas, por eso las compró de uno de los principales fabricantes internacionales. </t>
  </si>
  <si>
    <t>https://www.facebook.com/rusembven/posts/4174619542608231/</t>
  </si>
  <si>
    <t xml:space="preserve">Contrato para el suministro de 10 millones de dosis de vacunas rusas </t>
  </si>
  <si>
    <t>Vacunas rusa Sputnik V. 
-Según el gobierno pagó US$ 200.000.000 por 10 millones de dosis</t>
  </si>
  <si>
    <t xml:space="preserve">Ministerio del Poder Popular para la Salud (MPPSS) </t>
  </si>
  <si>
    <t>Centro de investigación de epidemiología y microbiología Gamaleya</t>
  </si>
  <si>
    <t>Gamaleya</t>
  </si>
  <si>
    <t>Investigación médica</t>
  </si>
  <si>
    <t>https://www.reuters.com/article/salud-coronavirus-venezuela-vacunacion-idESKBN2AI0K1</t>
  </si>
  <si>
    <t>Vacunas</t>
  </si>
  <si>
    <t>Acuerdo de cooperación para los proximos 10 años en materia financiera</t>
  </si>
  <si>
    <t>Se crearon 5 comisiones en el área económica-comercial, transporte, industria, crediticia, financiera y técnico militar. Sin información de los acuerdos</t>
  </si>
  <si>
    <t>https://www.dw.com/es/venezuela-y-rusia-refuerzan-relaciones-con-firma-de-12-acuerdos/a-57057320</t>
  </si>
  <si>
    <t>Acuerdo de cooperación para los proximos 10 años en materia energética</t>
  </si>
  <si>
    <t>https://www.dw.com/es/venezuela-y-rusia-refuerzan-relaciones-con-firma-de-12-acuerdos/a-57057321</t>
  </si>
  <si>
    <t>Acuerdo de cooperación para los proximos 10 años en materia militar</t>
  </si>
  <si>
    <t>https://www.dw.com/es/venezuela-y-rusia-refuerzan-relaciones-con-firma-de-12-acuerdos/a-57057322</t>
  </si>
  <si>
    <t>Acuerdo de cooperación para los proximos 10 años en materia alimentaria</t>
  </si>
  <si>
    <t>https://www.dw.com/es/venezuela-y-rusia-refuerzan-relaciones-con-firma-de-12-acuerdos/a-57057323</t>
  </si>
  <si>
    <t>Acuerdo de cooperación para los proximos 10 años en materia de salud</t>
  </si>
  <si>
    <t>https://www.dw.com/es/venezuela-y-rusia-refuerzan-relaciones-con-firma-de-12-acuerdos/a-57057324</t>
  </si>
  <si>
    <t>Acuerdo de cooperación para los proximos 10 años en materia de educativa</t>
  </si>
  <si>
    <t>https://www.dw.com/es/venezuela-y-rusia-refuerzan-relaciones-con-firma-de-12-acuerdos/a-57057325</t>
  </si>
  <si>
    <t>Acuerdo de cooperación para los proximos 10 años en materia de cientifica</t>
  </si>
  <si>
    <t>https://www.dw.com/es/venezuela-y-rusia-refuerzan-relaciones-con-firma-de-12-acuerdos/a-57057326</t>
  </si>
  <si>
    <t>Acuerdo de cooperación para los proximos 10 años en materia farmacéutica</t>
  </si>
  <si>
    <t>https://www.dw.com/es/venezuela-y-rusia-refuerzan-relaciones-con-firma-de-12-acuerdos/a-57057327</t>
  </si>
  <si>
    <t>Acuerdo de cooperación para los proximos 10 años en materia de transporte</t>
  </si>
  <si>
    <t>https://www.dw.com/es/venezuela-y-rusia-refuerzan-relaciones-con-firma-de-12-acuerdos/a-57057328</t>
  </si>
  <si>
    <t>Acuerdo de cooperación para los proximos 10 años en materia de comercio</t>
  </si>
  <si>
    <t>https://www.dw.com/es/venezuela-y-rusia-refuerzan-relaciones-con-firma-de-12-acuerdos/a-57057329</t>
  </si>
  <si>
    <t>Acuerdo de cooperación para los proximos 10 años en diversos campos</t>
  </si>
  <si>
    <t>https://www.dw.com/es/venezuela-y-rusia-refuerzan-relaciones-con-firma-de-12-acuerdos/a-57057330</t>
  </si>
  <si>
    <t>https://www.dw.com/es/venezuela-y-rusia-refuerzan-relaciones-con-firma-de-12-acuerdos/a-57057331</t>
  </si>
  <si>
    <t>Acuerdo de cooperación entre las empresas Venetur y Rutravel, para la comercialización de paquetes turísticos  entre Rusia y Venezuela</t>
  </si>
  <si>
    <t>Venetur</t>
  </si>
  <si>
    <t>Rutravel</t>
  </si>
  <si>
    <t>Turísmo</t>
  </si>
  <si>
    <t>https://mundo.sputniknews.com/20210514/venezuela-y-rusia-firman-acuerdos-en-el-area-de-turismo-1112204740.html</t>
  </si>
  <si>
    <t>Hasta de diciembre de 2021 se ha hablado de la llegada de 5000 turistas de Rusia a la Isla de Margarita, con paquetes a Los Roques y al parque Canaima</t>
  </si>
  <si>
    <t>Acuerdo de cooperación con la Universidad Nacional de Turismo de capacitación y formación para mejorar del servicio de atención a los turistas</t>
  </si>
  <si>
    <t>Universidad Nacional de Turismo (Unatur)</t>
  </si>
  <si>
    <t>Contrato sobre el envío de 10 millones de dosis de la vacuna rusa EpiVacCorona</t>
  </si>
  <si>
    <t>Venezuela es el primer país extranjero que comenzará a emplear la EpiVacCorona</t>
  </si>
  <si>
    <t>Farmaceutico</t>
  </si>
  <si>
    <t>https://www.reuters.com/article/salud-coronavirus-venezuela-epivaccorona-idLTAKCN2DH045         http://vicepresidencia.gob.ve/?p=6097</t>
  </si>
  <si>
    <t>Ministerio del Poder Popular para la Salud</t>
  </si>
  <si>
    <t>Vacuna</t>
  </si>
  <si>
    <t>Hasta el mes de diciembre de 2021 no ha habido anuncio público sobre la llegada a Venezuela de las vacunas EpiVac. Tampoco sobre el inicio de la fabricación de la vacuna</t>
  </si>
  <si>
    <t>Foro</t>
  </si>
  <si>
    <t>Encuentro empresarial Rusia Venezuela</t>
  </si>
  <si>
    <t>Venezuela ofrece oportunidades de inversión de Venezuela haciendo énfasis en la explotación de hidrocarburos. Señalan la participación de 41 empresas venezolanas y 49 compañías rusas</t>
  </si>
  <si>
    <t>Héctor Silva, viceministro para Comercio Exterior y Promoción de Inversiones. Luis Laya, ministro del Poder Popular para Pesca y Acuicultura.</t>
  </si>
  <si>
    <t>Acuerdo entre Rusia y Venezuela en el área de Turísmo</t>
  </si>
  <si>
    <t>XV Comisión Intergubernamental del Alto Nivel Rusia - Venezuela</t>
  </si>
  <si>
    <t>Jorge Arreaza, Ministro del Poder Popular de Industrias y Producción Nacional.</t>
  </si>
  <si>
    <t>Yuri Borisov, vice primer ministro de Rusia</t>
  </si>
  <si>
    <r>
      <rPr>
        <u/>
        <sz val="6"/>
        <color rgb="FF000000"/>
        <rFont val="Arial"/>
      </rPr>
      <t xml:space="preserve">http://vicepresidencia.gob.ve/xv-comision-intergubernamental-de-alto-nivel-rusia-venezuela-concluye-con-la-firma-de-nuevos-acuerdos-de-cooperacion/
</t>
    </r>
    <r>
      <rPr>
        <u/>
        <sz val="6"/>
        <color rgb="FF1155CC"/>
        <rFont val="Arial"/>
      </rPr>
      <t>http://mppre.gob.ve/2021/10/15/venezuela-rusia-avanzan-cooperacion-integral-comision-intergubernamental/</t>
    </r>
  </si>
  <si>
    <t>Acuerdo entre Rusia y Venezuela en el área de Hidrocaburos</t>
  </si>
  <si>
    <r>
      <rPr>
        <u/>
        <sz val="6"/>
        <color rgb="FF000000"/>
        <rFont val="Arial"/>
      </rPr>
      <t xml:space="preserve">http://vicepresidencia.gob.ve/xv-comision-intergubernamental-de-alto-nivel-rusia-venezuela-concluye-con-la-firma-de-nuevos-acuerdos-de-cooperacion/
</t>
    </r>
    <r>
      <rPr>
        <u/>
        <sz val="6"/>
        <color rgb="FF1155CC"/>
        <rFont val="Arial"/>
      </rPr>
      <t>http://mppre.gob.ve/2021/10/15/venezuela-rusia-avanzan-cooperacion-integral-comision-intergubernamental/</t>
    </r>
  </si>
  <si>
    <t>Acuerdo entre Rusia y Venezuela en el área de Finanzas</t>
  </si>
  <si>
    <r>
      <rPr>
        <u/>
        <sz val="6"/>
        <color rgb="FF000000"/>
        <rFont val="Arial"/>
      </rPr>
      <t xml:space="preserve">http://vicepresidencia.gob.ve/xv-comision-intergubernamental-de-alto-nivel-rusia-venezuela-concluye-con-la-firma-de-nuevos-acuerdos-de-cooperacion/
</t>
    </r>
    <r>
      <rPr>
        <u/>
        <sz val="6"/>
        <color rgb="FF1155CC"/>
        <rFont val="Arial"/>
      </rPr>
      <t>http://mppre.gob.ve/2021/10/15/venezuela-rusia-avanzan-cooperacion-integral-comision-intergubernamental/</t>
    </r>
  </si>
  <si>
    <t>Acuerdo entre Rusia y Venezuela en el área de Defensa</t>
  </si>
  <si>
    <r>
      <rPr>
        <u/>
        <sz val="6"/>
        <color rgb="FF000000"/>
        <rFont val="Arial"/>
      </rPr>
      <t xml:space="preserve">http://vicepresidencia.gob.ve/xv-comision-intergubernamental-de-alto-nivel-rusia-venezuela-concluye-con-la-firma-de-nuevos-acuerdos-de-cooperacion/
</t>
    </r>
    <r>
      <rPr>
        <u/>
        <sz val="6"/>
        <color rgb="FF1155CC"/>
        <rFont val="Arial"/>
      </rPr>
      <t>http://mppre.gob.ve/2021/10/15/venezuela-rusia-avanzan-cooperacion-integral-comision-intergubernamental/</t>
    </r>
  </si>
  <si>
    <t>Acuerdo entre Rusia y Venezuela en el área de Industrías</t>
  </si>
  <si>
    <r>
      <rPr>
        <u/>
        <sz val="6"/>
        <color rgb="FF000000"/>
        <rFont val="Arial"/>
      </rPr>
      <t xml:space="preserve">http://vicepresidencia.gob.ve/xv-comision-intergubernamental-de-alto-nivel-rusia-venezuela-concluye-con-la-firma-de-nuevos-acuerdos-de-cooperacion/
</t>
    </r>
    <r>
      <rPr>
        <u/>
        <sz val="6"/>
        <color rgb="FF1155CC"/>
        <rFont val="Arial"/>
      </rPr>
      <t>http://mppre.gob.ve/2021/10/15/venezuela-rusia-avanzan-cooperacion-integral-comision-intergubernamental/</t>
    </r>
  </si>
  <si>
    <t>Acuerdo entre Rusia y Venezuela en el área de Ciencia y Tecnología</t>
  </si>
  <si>
    <r>
      <rPr>
        <u/>
        <sz val="6"/>
        <color rgb="FF000000"/>
        <rFont val="Arial"/>
      </rPr>
      <t xml:space="preserve">http://vicepresidencia.gob.ve/xv-comision-intergubernamental-de-alto-nivel-rusia-venezuela-concluye-con-la-firma-de-nuevos-acuerdos-de-cooperacion/
</t>
    </r>
    <r>
      <rPr>
        <u/>
        <sz val="6"/>
        <color rgb="FF1155CC"/>
        <rFont val="Arial"/>
      </rPr>
      <t>http://mppre.gob.ve/2021/10/15/venezuela-rusia-avanzan-cooperacion-integral-comision-intergubernamental/</t>
    </r>
  </si>
  <si>
    <t>Acuerdo entre Rusia y Venezuela en el área de Cutura</t>
  </si>
  <si>
    <r>
      <rPr>
        <u/>
        <sz val="6"/>
        <color rgb="FF000000"/>
        <rFont val="Arial"/>
      </rPr>
      <t xml:space="preserve">http://vicepresidencia.gob.ve/xv-comision-intergubernamental-de-alto-nivel-rusia-venezuela-concluye-con-la-firma-de-nuevos-acuerdos-de-cooperacion/
</t>
    </r>
    <r>
      <rPr>
        <u/>
        <sz val="6"/>
        <color rgb="FF1155CC"/>
        <rFont val="Arial"/>
      </rPr>
      <t>http://mppre.gob.ve/2021/10/15/venezuela-rusia-avanzan-cooperacion-integral-comision-intergubernamental/</t>
    </r>
  </si>
  <si>
    <t>Acuerdo entre Rusia y Venezuela en el área de Deporte</t>
  </si>
  <si>
    <r>
      <rPr>
        <u/>
        <sz val="6"/>
        <color rgb="FF000000"/>
        <rFont val="Arial"/>
      </rPr>
      <t xml:space="preserve">http://vicepresidencia.gob.ve/xv-comision-intergubernamental-de-alto-nivel-rusia-venezuela-concluye-con-la-firma-de-nuevos-acuerdos-de-cooperacion/
</t>
    </r>
    <r>
      <rPr>
        <u/>
        <sz val="6"/>
        <color rgb="FF1155CC"/>
        <rFont val="Arial"/>
      </rPr>
      <t>http://mppre.gob.ve/2021/10/15/venezuela-rusia-avanzan-cooperacion-integral-comision-intergubernamental/</t>
    </r>
  </si>
  <si>
    <t>Acuerdo entre Rusia y Venezuela en el área de Salud</t>
  </si>
  <si>
    <r>
      <rPr>
        <u/>
        <sz val="6"/>
        <color rgb="FF000000"/>
        <rFont val="Arial"/>
      </rPr>
      <t xml:space="preserve">http://vicepresidencia.gob.ve/xv-comision-intergubernamental-de-alto-nivel-rusia-venezuela-concluye-con-la-firma-de-nuevos-acuerdos-de-cooperacion/
</t>
    </r>
    <r>
      <rPr>
        <u/>
        <sz val="6"/>
        <color rgb="FF1155CC"/>
        <rFont val="Arial"/>
      </rPr>
      <t>http://mppre.gob.ve/2021/10/15/venezuela-rusia-avanzan-cooperacion-integral-comision-intergubernamental/</t>
    </r>
  </si>
  <si>
    <t>Acuerdo en el mediano plazo para la producción de insulina en Venezuela. Este acuerdo fue anunciado en junio de 2019</t>
  </si>
  <si>
    <t xml:space="preserve">Luego de finalizada la CIAN Rusia Venezuela en Moscú, el ministro de Industrias y Producción Nacional visitó la sede de la planta de biotecnología Geropharm, para evaluar las posibilidades del proyecto conjunto para fabricación de insulina en Venezuela. </t>
  </si>
  <si>
    <t>Espromed Bio</t>
  </si>
  <si>
    <t>Dimitriy Buravik e Irina Yemchenko, representantes de Geropharm</t>
  </si>
  <si>
    <t>Farmacéutico</t>
  </si>
  <si>
    <t>http://www.minpet.gob.ve/index.php/es-es/comunicaciones/noticias-comunicaciones/47-noticias-del-ano-2019/2311-venezuela-producira-insulina-en-alianza-con-la-federacion-de-rusia</t>
  </si>
  <si>
    <t>Este proyecto fue anunciado en junio de 2019. El 12 de febrero de 2019 el embajador de Rusia en Venezuela anunció que había concluido auditoría sobre Espromed Bio para iniciar la transferencia de tecnología. El 8 de octubre el embajador ruso informa que está con el Ministro de Salud 
@AlvaradoC_Salud y Presidente del Centro de la Inversión Productiva @hectorsilva, junto a la delegación de la compañía Bandera de Rusia Gerofarm que suministra insulinas a Venezuela y evaluaron las perspectivas de la producción de ese medicamento en 
@Espromed_BIO. El 16 de octubre Arreaza visita planta en San Petersburgo y habla de iniciar la producción en Venezuela, obviando lo anunciado antes</t>
  </si>
  <si>
    <t>Apoyo al proceso electoral de autoridades regionales y municipales y envío de observadores</t>
  </si>
  <si>
    <t>En visita del canciller Félix Plasencia a Rusia se hicieron declaraciones sobre la profundización de lazos entre los países y apoyo al proceso electora subnacional</t>
  </si>
  <si>
    <t>Félix Plasencia. Ministro de Exterior</t>
  </si>
  <si>
    <t>Ministro ruso de Asuntos Exteriores, Serguéi Lavrov</t>
  </si>
  <si>
    <t>https://www.efe.com/efe/usa/mundo/rusia-enviara-observadores-a-elecciones-en-venezuela/50000108-4670679</t>
  </si>
  <si>
    <t>Acuerdo entre Venezuela y Rusia sobre Cooperación en la Exploración y Utilización del Espacio Ultraterrestre para Fines Pacíficos</t>
  </si>
  <si>
    <t>Agencia Bolivariana para Actividades Espaciales (ABAE)</t>
  </si>
  <si>
    <t>Corporación Estatal para Actividades Espaciales, Roscosmos</t>
  </si>
  <si>
    <t>Roscosmos</t>
  </si>
  <si>
    <t>http://www.asambleanacional.gob.ve/leyes/sancionadas/ley-aprobatoria-del-acuerdo-entre-el-gobierno-de-la-republica-bolivariana-de-venezuela-y-el-gobierno-de-la-federacion-de-rusia-sobre-la-cooperacion-en-la-exploracion-y-utilizacion-del-espacio-ultraterrestre-para-fines-pacificos</t>
  </si>
  <si>
    <t>Acuerdo de intención para afianzar alianza estratégica</t>
  </si>
  <si>
    <t>Encuentro de la Comisión Intergubernamental de Alto Nivel Caracas 2022. Se hicieron declaraciones sobre reforzar 20 acuerdos existentes.</t>
  </si>
  <si>
    <t>Energía, defensa militar, salud, finanzas, ciencia y tecnología</t>
  </si>
  <si>
    <r>
      <rPr>
        <u/>
        <sz val="9"/>
        <color rgb="FF000000"/>
        <rFont val="Arial"/>
      </rPr>
      <t>https://mppre.gob.ve/2022/02/16/venezuela-rusia-sellan-acuerdo-intencion-para-afianzar-alianza-estrategica/#:~:text=Venezuela%20y%20Rusia%20sellan%20Acuerdo%20de%20Intenci%C3%B3n%20para%20afianzar%20alianza%20estrat%C3%A9gica,-Escrito%20por%20Orlando&amp;text=Para%20fortalecer%20la%20alianza%20estrategia,Rusia%2C%20firmaron%20Acuerdo%20de%20Intenci%C3%B3n.</t>
    </r>
    <r>
      <rPr>
        <sz val="9"/>
        <color rgb="FF000000"/>
        <rFont val="Arial"/>
      </rPr>
      <t xml:space="preserve"> 
</t>
    </r>
    <r>
      <rPr>
        <u/>
        <sz val="9"/>
        <color rgb="FF1155CC"/>
        <rFont val="Arial"/>
      </rPr>
      <t>https://www.infobae.com/america/venezuela/2022/02/17/venezuela-y-rusia-ampliaron-su-cooperacion-bilateral-con-20-acuerdos-en-distintas-areas/</t>
    </r>
  </si>
  <si>
    <t>Nombre del proyecto</t>
  </si>
  <si>
    <t>Órgano o ente responsable</t>
  </si>
  <si>
    <t>Costo en US $</t>
  </si>
  <si>
    <t>Inversión Rusa</t>
  </si>
  <si>
    <t>Préstamos Ruso</t>
  </si>
  <si>
    <t>Inversión Venezolana</t>
  </si>
  <si>
    <t>Anunciado / en desarrollo / Completado</t>
  </si>
  <si>
    <t>Fecha de inicio</t>
  </si>
  <si>
    <t>Fecha de culminación</t>
  </si>
  <si>
    <t>Estado</t>
  </si>
  <si>
    <t>Municipio</t>
  </si>
  <si>
    <t>Funcionario responsable</t>
  </si>
  <si>
    <t>Descripción del problema</t>
  </si>
  <si>
    <t>Fuentes</t>
  </si>
  <si>
    <t>Proyecto Pemón: adquisición 15 Helicópteros rusos multipropósito: 1  MI-26 de transporte, 6 MI-17 y 8 MI-35 de carga</t>
  </si>
  <si>
    <t xml:space="preserve">Rusia presta servicio y repuestos a Venezuela por dos años. </t>
  </si>
  <si>
    <t>Ministerio del Poder Popular para la Defensa</t>
  </si>
  <si>
    <t>Jorge Luis García Carneiro (2004-2005), Orlando Maniglia (2005-2006), Raúl Baduel (2006-2007)</t>
  </si>
  <si>
    <t>Proyecto Caribe: adquisición de 100.000 fusiles de asalto "Kalashnikov" AK-103 que reemplazarán como arma de reglamento de las Fuerzas Armadas venezolana</t>
  </si>
  <si>
    <t>Orden incluyó accesorios, 74 millones de cartuchos 7,62x39 mm, y 5 simuladores unificados para entrenamiento de tiro con el fusil. 45 técnicos venezolanos se capacitarán durante once meses en Rusia para aprender el proceso de fabricación. 
A finales del 2004, Chávez anunció la compra a Rusia de 100.000 fusiles Kalashnikov AK-103, por unos 54 millones de dólares</t>
  </si>
  <si>
    <t>Proyecto Pemón: instalación del Centro de Mantenimiento y Reparación de Helicópteros MI-17/V5, MI-26T y MI-35M (CEMAREH)</t>
  </si>
  <si>
    <t xml:space="preserve">Foma parte de los primeros acuerdos de cooperación técnico- militar. Presta servicio de mantenimiento y repararán los helicópteros rusos. </t>
  </si>
  <si>
    <t>Compañía Anónima Venezolana de Industrias Militares (CAVIM)</t>
  </si>
  <si>
    <t>MYC</t>
  </si>
  <si>
    <t>Portuguesa</t>
  </si>
  <si>
    <t>Páez</t>
  </si>
  <si>
    <r>
      <rPr>
        <b/>
        <sz val="8"/>
        <color theme="1"/>
        <rFont val="Arial"/>
      </rPr>
      <t>Director General del CEMAREH:</t>
    </r>
    <r>
      <rPr>
        <sz val="8"/>
        <color theme="1"/>
        <rFont val="Arial"/>
      </rPr>
      <t xml:space="preserve"> General de división Hildemar José Rodríguez Sarti (2017-2019); General de división José Gregorio Escalona Briceño (2019</t>
    </r>
  </si>
  <si>
    <t>Ha presentado retrasos significativos por razones que no se han dado a conocer. En 2014 la empresa Rusa Reductor-PM hizo entrega de equipos para reparación de helicópteros. Existen edificaciones e infraestructura, pero para el año 2017, se desconocia el estado del proyecto.</t>
  </si>
  <si>
    <t>Adquisición de 24 aviones cazabombarderos Sukhoi-30 MK-2Adquisición de 24 aviones cazabombarderos Sukhoi-30 MK-2</t>
  </si>
  <si>
    <t>De fabricación rusa, para sustituir a los F-16 que posee la Fuerza Aérea.</t>
  </si>
  <si>
    <t>Orlando Maniglia (2005-2006), Raúl Baduel (2006-2007), Gustavo Rangel Briceño (2007-2009)</t>
  </si>
  <si>
    <t>Instalación y funcionamiento de una fábrica de fusiles de asalto Kalashnikov AK-103 y otra para sus respectivas municiones de 7,62x39 mm225, en los espacios de CAVIM</t>
  </si>
  <si>
    <t>Aragua</t>
  </si>
  <si>
    <t>Girardot</t>
  </si>
  <si>
    <t>Presidente de Cavim, General de Brigada Gustavo Ochoa</t>
  </si>
  <si>
    <t xml:space="preserve"> La obra estaría lista en 2009, pero se corrió dos veces (2011 y 2012). El exsenador y empresario ruso Serguéi Popelniujov (propietario de la contratista principal de la fábrica) fue acusado por el Ministerio de Interior ruso de fraude en gran escala por el desvío de 1,1 billones de rublos para la construcción de las plantas. Aunque se paralizó en 2014 con un acabado de 70%, la fábrica Kalashnikov se completaria entre 2016 y 2017. Luego se afirmó que se continuaría los trabajos en la fabrica en 2020-201, pero la pandemía retrazó todo.</t>
  </si>
  <si>
    <r>
      <rPr>
        <u/>
        <sz val="7"/>
        <color rgb="FF1155CC"/>
        <rFont val="Arial"/>
      </rPr>
      <t>https://xdoc.es/libro-amarillo-2006-pdf-free.html</t>
    </r>
    <r>
      <rPr>
        <sz val="7"/>
        <rFont val="Arial"/>
      </rPr>
      <t xml:space="preserve"> </t>
    </r>
    <r>
      <rPr>
        <sz val="7"/>
        <color rgb="FF000000"/>
        <rFont val="Arial"/>
      </rPr>
      <t xml:space="preserve">
</t>
    </r>
    <r>
      <rPr>
        <u/>
        <sz val="7"/>
        <color rgb="FF1155CC"/>
        <rFont val="Arial"/>
      </rPr>
      <t>https://www.infodefensa.com/latam/2016/10/07/noticia-rusia-califica-proyecto-emblematico-planta-fusiles-kalashnikov-venezuela.html
https://www.infodefensa.com/latam/2021/03/04/noticia-pandemia-retrasa-construccion-fabrica-kalashnikov-venezuela.html</t>
    </r>
    <r>
      <rPr>
        <sz val="7"/>
        <rFont val="Arial"/>
      </rPr>
      <t xml:space="preserve"> 
</t>
    </r>
    <r>
      <rPr>
        <u/>
        <sz val="7"/>
        <color rgb="FF1155CC"/>
        <rFont val="Arial"/>
      </rPr>
      <t>https://www.infodefensa.com/latam/2021/08/26/noticia-rosoboronexport-asegura-proxima-concluir-fabrica-kalashnikov-venezuela.html</t>
    </r>
    <r>
      <rPr>
        <sz val="7"/>
        <rFont val="Arial"/>
      </rPr>
      <t xml:space="preserve"> </t>
    </r>
  </si>
  <si>
    <t>Desarrollo de un complejo industrial integrado de procesamiento de aluminio</t>
  </si>
  <si>
    <t>Víctor Álvarez (2005 - 2006), Daniel Machado (2006 - 2008)</t>
  </si>
  <si>
    <t>Desarrollo de una planta de elaboración de utensilios de aluminio para el hogar</t>
  </si>
  <si>
    <t>Industria</t>
  </si>
  <si>
    <t>Desarrollo de un complejo industrial integrado de procesamiento de caolín</t>
  </si>
  <si>
    <t xml:space="preserve">El depósito cuenta con unas reservas de 38 Mt, con una capacidad de procesamiento de 240.000 Ton Año de caolín crudo de la mina.  </t>
  </si>
  <si>
    <t>Bolívar</t>
  </si>
  <si>
    <t>En el 2010 los hermanos Agapov se retiraron de Venezuela y la planta de refinación de caolín quedó inactiva</t>
  </si>
  <si>
    <t>Ministerio del Poder Popular para las Industrias Básicas y Minería</t>
  </si>
  <si>
    <t>Angostura</t>
  </si>
  <si>
    <t>José Khan</t>
  </si>
  <si>
    <t xml:space="preserve">Planta para la producción de implementos agrícolas </t>
  </si>
  <si>
    <t>De capital mixto y que prevé la transferencia de tecnología</t>
  </si>
  <si>
    <t>Corporación Venezolana Agraria (CVA)</t>
  </si>
  <si>
    <t>José Villalba</t>
  </si>
  <si>
    <t>Planta de producción, ensamblaje y comercialización de camiones</t>
  </si>
  <si>
    <t xml:space="preserve">Con una capacidad de carga axial de 5,7 toneladas.
La inversión sería de 2 millones de dólares y su ejecución se haría en dos años. Se hablaba de la construcción de 5.000 metros de galpones, instalación de la tecnología para las tres líneas de ensamblaje y 390 empleos directos.
</t>
  </si>
  <si>
    <t>Falcón</t>
  </si>
  <si>
    <t>Según representantes de J.C International 2004, los retrasos y cambios continuos de localidades se han presentado por problemas para obtener los permisos de construcción. En 2010, se iba a firmar el convenio para la construcción de la planta en Valencia. En 2013 se anunció su construcción pero en la zona industrial Agustín Rivero de Independencia, en San Felipe, estado Yaracuy. En 2018 los planes de la ensambladora se mantenian, pero en la zona franca del estado Falcón, además se anunció la intención de pagar con criptomonedas.</t>
  </si>
  <si>
    <t>Creación de empresa ruso-venezolana Mechas Orinocoburmash S.A, de mechas y herramientas de perforación petrolera</t>
  </si>
  <si>
    <t>Fabricar, ensamblar, adecuar, comercializar y distribuir</t>
  </si>
  <si>
    <t>Rafael Darío Ramírez Carreño (2004-2014)</t>
  </si>
  <si>
    <t xml:space="preserve">Creación de una empacadora de productos lácteos. </t>
  </si>
  <si>
    <t>Transfiere tecnología rusa a Venezuela</t>
  </si>
  <si>
    <t>Fabricación de hornos, calentadores y precalentadores de agua, crudo y emulsiones, unidades tratadoras de crudo, calderas para producción de vapor industrial y calefacción</t>
  </si>
  <si>
    <t>Mini plantas de leche</t>
  </si>
  <si>
    <t>Busca crear los mecanismos para el desarrollo productivo, la transferencia de conocimientos y experiencias en el circuito lechero en Venezuela</t>
  </si>
  <si>
    <t xml:space="preserve">Richard Canán </t>
  </si>
  <si>
    <r>
      <rPr>
        <u/>
        <sz val="7"/>
        <color rgb="FF1155CC"/>
        <rFont val="Arial"/>
      </rPr>
      <t>http://www.todochavez.gob.ve/todochavez/2208-intervencon-del-comandante-presidente-hugo-chavez-durante-clausura-de-la-iv-reunion-de-la-comision-intergubernamental-de-alto-nivel-cian-rusia-venezuela-y-firma-de-acuerdos</t>
    </r>
    <r>
      <rPr>
        <sz val="7"/>
        <rFont val="Arial"/>
      </rPr>
      <t>s</t>
    </r>
  </si>
  <si>
    <t>Empresas y productos químicos de uso agrícola de bajo impacto, salud ambiental y social.</t>
  </si>
  <si>
    <t>Agroquímica</t>
  </si>
  <si>
    <t>Fábrica de vehículos entre Venezuela y Rusia</t>
  </si>
  <si>
    <t>Rodolfo Sanz</t>
  </si>
  <si>
    <t>Constituir una empresa mixta para el desarrollo del sector minero</t>
  </si>
  <si>
    <t xml:space="preserve"> Previa realización de un estudio de factibilidad técnico, económico y financiero</t>
  </si>
  <si>
    <t>Constituir una empresa mixta para el desarrollo del Complejo Industrial para la Producción de Cerámicas y productos afines denominado Sinproca</t>
  </si>
  <si>
    <t>Daniel Machado (2006 - 2008), Rodolfo Sanz (2008 - 2010)</t>
  </si>
  <si>
    <t>Acta constitutiva de Rusoro Maining</t>
  </si>
  <si>
    <r>
      <rPr>
        <sz val="8"/>
        <color theme="1"/>
        <rFont val="Arial"/>
      </rPr>
      <t xml:space="preserve">La minera rusa, </t>
    </r>
    <r>
      <rPr>
        <b/>
        <sz val="8"/>
        <color theme="1"/>
        <rFont val="Arial"/>
      </rPr>
      <t>Rusoro Maining</t>
    </r>
    <r>
      <rPr>
        <sz val="8"/>
        <color theme="1"/>
        <rFont val="Arial"/>
      </rPr>
      <t>, compró el yacimiento Choco por 525 millones de dólares a la empresa sudafricana Gold Fields en el 2008. Sus principales actividades son adquisición, exploración, desarrollo y operación de propiedades auríferas. Ubicada en el estado Bolívar, el sureste de Venezuela, que incluían las minas de oro en operación. Rusoro Mining, que adquirió las licencias mineras entre 2006 y 2008, la compañía tenía reservas totales de oro de 5.584.000 onzas en Venezuela, así como otros recursos estimados de 6.805.000 onzas.</t>
    </r>
  </si>
  <si>
    <t>Compañía General de Minería de Venezuela C.A. (MINERVEN)</t>
  </si>
  <si>
    <t>El Callao</t>
  </si>
  <si>
    <t>Oscar Roa y Ing. Luis Ramón Herrera Mendoza (2009-2011)</t>
  </si>
  <si>
    <t>Luego del Decreto 8.413 de “nacionalización del oro” del 2011, MINERVEN asumió las operaciones de las empresas transnacionales que no aceptaron migrar a un esquema de empresa mixta, y se nacionalizó activos de Rusoro Mining. 
Rusoro Mining presentó una solicitud de arbitraje internacional contra el gobierno de Venezuela. 
-En 2016, el Centro Internacional de Arreglo de Diferencias Relativas a Inversiones otorgó a la minera Rusoro un laudo por la suma de USD 966,5 millones, por incumplimiento de Venezuela.
-En 2018, se llegó a un acuerdo donde Venezuela paga a Rusoro más de USD 1.28 mil millones para adquirir los datos mineros y para la liberación total del laudo arbitral.
-En marzo 2021, se reinstala el laudo arbitral en su totalidad, permitiendo a Rusoro Mining continuar buscando la ejecución del laudo, cuyo valor es aproximadamente de USD 1.58 mil millone, lo que representa el monto original de la adjudicación de USD 967.77 millones, más USD 612.23 de interés calculado por la compañía.</t>
  </si>
  <si>
    <r>
      <rPr>
        <u/>
        <sz val="7"/>
        <color rgb="FF1155CC"/>
        <rFont val="Arial"/>
      </rPr>
      <t>http://www.todochavez.gob.ve/todochavez/2683-clausura-y-firma-de-acuerdos-de-la-comision-intergubernamental-de-alto-nivel-rusia---venezuela
https://www.reuters.com/article/mineria-venezuela-rusia-idARN0218524220100602</t>
    </r>
    <r>
      <rPr>
        <sz val="7"/>
        <rFont val="Arial"/>
      </rPr>
      <t xml:space="preserve"> 
</t>
    </r>
    <r>
      <rPr>
        <u/>
        <sz val="7"/>
        <color rgb="FF1155CC"/>
        <rFont val="Arial"/>
      </rPr>
      <t>https://www.mineria-pa.com/noticias/rusoro-mining-buscara-una-indemnizacion-de-usd-1-5-mil-millones-contra-venezuela/</t>
    </r>
    <r>
      <rPr>
        <sz val="7"/>
        <rFont val="Arial"/>
      </rPr>
      <t xml:space="preserve"> </t>
    </r>
  </si>
  <si>
    <t>Suministro de armas Tanques T-90C, entre 10 y 20 sistemas de defensa antiaérea Tor-M1 y 3 submarinos Project 636 Varshavyanka, clase Kilo de tercera generación con seis lanzatorpedos, 6 Amur, 10 buques de superficie de diversa clase, jets Ikyushin, 20 aviones Il-114 y 10 helicópteros Mi-28N.</t>
  </si>
  <si>
    <t>Gustavo Rangel Briceño (2007-2009)</t>
  </si>
  <si>
    <t>Construcción y reparación de buques y plataformas marinas</t>
  </si>
  <si>
    <t>Así como la creación de suministro de tecnologías de construcción, diseño de buques civiles, banqueros, mercantes, dragas, remolcadores, gabarras y otros y sus accesorios; así mismo permitirá iniciar un plan de formación de mano de obra venezolana</t>
  </si>
  <si>
    <t>¿?</t>
  </si>
  <si>
    <r>
      <rPr>
        <sz val="10"/>
        <color rgb="FF000000"/>
        <rFont val="Arial"/>
      </rPr>
      <t xml:space="preserve">Establecimiento del banco ruso-venezolano, Banco Comercial </t>
    </r>
    <r>
      <rPr>
        <b/>
        <sz val="10"/>
        <color rgb="FF000000"/>
        <rFont val="Arial"/>
      </rPr>
      <t>Evrofinans Mosnarbank</t>
    </r>
    <r>
      <rPr>
        <sz val="10"/>
        <color rgb="FF000000"/>
        <rFont val="Arial"/>
      </rPr>
      <t>, S.A.</t>
    </r>
  </si>
  <si>
    <t>Gaceta 39.239. Con sede en Moscú y una sucursal en Venezuela. Capital Social de USD 4.000 millones. 
49% FONDEN, 51% Vneshtorgbank (VTB Bank) y Gazprombank</t>
  </si>
  <si>
    <t>Miranda</t>
  </si>
  <si>
    <t>Chacao</t>
  </si>
  <si>
    <t xml:space="preserve">Alí Rodríguez Araque (2008-2010), Jorge Antonio Giordani Cordero (2010-2014)
</t>
  </si>
  <si>
    <t xml:space="preserve"> Fue sancionado por OFAC del Departamento del Tesoro de Estados Unidos por que ha asistido, patrocinado o proporcionado apoyo financiero, material o tecnológico a Petróleos de Venezuela y ayudar al régimen de Nicolás Maduro a evadir las sanciones impuestas en Washington.</t>
  </si>
  <si>
    <r>
      <rPr>
        <u/>
        <sz val="7"/>
        <color rgb="FF1155CC"/>
        <rFont val="Arial"/>
      </rPr>
      <t>https://app.box.com/s/r9axvrfl22ar8krwo660o48pq5q115lo
https://www.elnuevoherald.com/noticias/mundo/america-latina/venezuela-es/article227402884.html</t>
    </r>
    <r>
      <rPr>
        <u/>
        <sz val="7"/>
        <color rgb="FF000000"/>
        <rFont val="Arial"/>
      </rPr>
      <t xml:space="preserve"> </t>
    </r>
  </si>
  <si>
    <t xml:space="preserve">Constitución de la Empresa Mixta "Complejo Industrial para la Producción de Cerámica y productos afines, "Francisco de Miranda" </t>
  </si>
  <si>
    <t>Para desarrollar un complejo industrial integrado de caolín para la fabricación de productos cerámicos</t>
  </si>
  <si>
    <t>Adquisición de armas a partir de un préstamo de Rusia</t>
  </si>
  <si>
    <t>Adquisición a Rusia de 92 carros de combate T-72; cañón de 125 mm de ánima lisa 2A46M/ D-81TM, una ametralladora coaxial PKT de 7,62 mm y una ametralladora antiaérea NSVT de 12,7 mm, 16 vehículos blindados de combate de infantería BMP-3; 32, vehículos blindados de transporte de personal anfibios BTR-80A; 24 lanzacohetes móviles 9K51, BMP-21 Grad con un alcance de hasta 40 km; 4 vehículos blindados de observación para unidades de artillería; 13 morteros autopropulsados 2S23 Nona-SVK de 120 mm montados en vehículos blindados; 24 morteros remolcados Sani de 120 mm; 300 cañones bitubos antiaéreos ZU-23-2 de 23 mm y camiones tácticos 4×4 'Ural' 43206 en versiones de transporte, puesto de mando/comunicaciones y apoyo logístico, Sistema móvil misilístico antiaéreo de mediano alcance Buk-M2; Sistema móvil misilístico antiaéreo de corto alcance S-125 Pechora 2-M; sistema de misiles costeros Bal-E, equipado con misiles antibuques, y con un alcance de hasta 120 kilómetros.</t>
  </si>
  <si>
    <t>Ramón Carrizales</t>
  </si>
  <si>
    <t xml:space="preserve">Proyecto Pemón: adquisición de 53 helicópteros "Mi" de fabricación rusa </t>
  </si>
  <si>
    <t>Militar / Armas</t>
  </si>
  <si>
    <t>Ramón Carrizales (07/2009 al 01/2010), Carlos Mata Figueroa (01/2010 al 2012)</t>
  </si>
  <si>
    <t>Adquisición de 1.500 misiles antiaéreos portátiles Igla-S y 1.000 lanzacohetes portátiles RPG</t>
  </si>
  <si>
    <t>Adquisición de 10 Helicóptero de ataque Mi-28N Nigth Hunter</t>
  </si>
  <si>
    <t>Carlos Mata Figueroa</t>
  </si>
  <si>
    <t>Proyectos para la modernización y extensión de infraestructura, construcción y renovación de obras de infraestructura</t>
  </si>
  <si>
    <t>Gaceta 39.528. formación y capacitación del personal de transporte; suministro y/o adquisición de maquinaria, equipos, flota e insumos para la contrucción y mantenimiento de las obras de infraestructura y transporte; intercambio de experiencia y transferencia de tecnología en las áreas ya mencionadas. El financiamiento se decidirá de mutuo acuerdo y a la disponibilidad presupuestaria de las partes.</t>
  </si>
  <si>
    <t>Transporte terrestre</t>
  </si>
  <si>
    <t>Ministerio del Poder Popular para Obras Públicas y Vivienda</t>
  </si>
  <si>
    <t>Diosdado Cabello</t>
  </si>
  <si>
    <t>Construcción de diferentes categorías de buques tanqueros</t>
  </si>
  <si>
    <t xml:space="preserve">Para garantizar una mayor autonomía en cuanto a transporte marítimo de gas y petróleo. </t>
  </si>
  <si>
    <t>Asdrúbal Chávez</t>
  </si>
  <si>
    <t>Alianza directa donde la compañía rusa dotó a la corporación venezolana de casi 15% de su flota. Sin embargo, los negocios terminaron mal: la empresa acusó a Pdvsa por incumplimiento de pagos, la demandó e incluso le incautó un cargamento petrolero de 20 millones de dólares en 2017 para obligarle a honrar las deudas de las que le señalaba.</t>
  </si>
  <si>
    <r>
      <rPr>
        <u/>
        <sz val="7"/>
        <color rgb="FF1155CC"/>
        <rFont val="Arial"/>
      </rPr>
      <t>https://portnews.ru/news/121643/
https://elpitazo.net/alianzas/un-tercio-de-la-flota-de-buques-propios-de-pdvsa-se-encuentra-inoperativ</t>
    </r>
    <r>
      <rPr>
        <u/>
        <sz val="7"/>
        <color rgb="FF1155CC"/>
        <rFont val="Arial"/>
      </rPr>
      <t>a/</t>
    </r>
  </si>
  <si>
    <t>Crear una compañía conjunta de leasing (alquiler con opción de compra) de equipos aeronáuticos, debidamente registrada en Venezuela</t>
  </si>
  <si>
    <t>Con una participación de hasta 75% para el Banco Binacional Ruso – Venezolano "Evrofinance Mosnarbank", y de al menos 25% para Ilyushin Finance Company, para abastecer las necesidades y renovar las flotas aéreas de Venezuela y otros países de América Latina. 
Con participación de 51% de capital venezolano y 49% ruso</t>
  </si>
  <si>
    <t>Áreos</t>
  </si>
  <si>
    <t>Diosdado Cabello Rondón</t>
  </si>
  <si>
    <t>Adquirir 2.250 automóviles LADA modelos Kalina, Niva y Priora, entre Suvinca y SAA Avtovaz</t>
  </si>
  <si>
    <t>Para satisfacer las necesidades de la población, con el compromiso de garantizar el servicio post-venta y repuestos para los vehículos; también fue firmado por ambas naciones. El precio de venta seria 45 mil bolívares.
En marzo 2011 llegó la primera partida de 470 automóviles rusos.</t>
  </si>
  <si>
    <t>Suministros Venezolanos Industriales C.A (Suvinca)</t>
  </si>
  <si>
    <t xml:space="preserve">Simón Daoud El Sadan (2009-2011), Eddie Elizabeth Betancourt Romero (02/2011) </t>
  </si>
  <si>
    <t>Solo hay información diponible del primer lote que llegó en 2011. 
A finales de 2007 la distribuidora oficial de Lada para Venezuela (Continautos, C.A.) se declaró en quiebra</t>
  </si>
  <si>
    <r>
      <rPr>
        <u/>
        <sz val="7"/>
        <color rgb="FF1155CC"/>
        <rFont val="Arial"/>
      </rPr>
      <t xml:space="preserve">
https://www.youtube.com/watch?v=S37256XNs</t>
    </r>
    <r>
      <rPr>
        <u/>
        <sz val="7"/>
        <color rgb="FF1155CC"/>
        <rFont val="Arial"/>
      </rPr>
      <t>m0</t>
    </r>
  </si>
  <si>
    <t>Instalar una planta de generación eléctrica con una capacidad de generación en el rango de 200 a 500 megavatios, utilizando la técnica de combustión de coque.</t>
  </si>
  <si>
    <t xml:space="preserve">Firma del  contrato de suministro  de instalaciones de turbina de gas se valoraba en  250 millones de dólares.
En 2013, la empresa rusa Inter Rao iba a presentar una propuesta de financiamiento para la construcción de una Planta de 300 megavatios de electricidad mediante la quema de coque venezolano. </t>
  </si>
  <si>
    <t>Hidrocarburos y electricidad</t>
  </si>
  <si>
    <t>https://actualidad.rt.com/economia/view/11721-La-generaci%C3%B3n-t%C3%A9rmica-une-a-Rusia-y-Venezuela</t>
  </si>
  <si>
    <r>
      <rPr>
        <sz val="10"/>
        <color rgb="FF000000"/>
        <rFont val="Arial"/>
      </rPr>
      <t xml:space="preserve">Constitución de la Empresa Mixta </t>
    </r>
    <r>
      <rPr>
        <b/>
        <sz val="10"/>
        <color rgb="FF000000"/>
        <rFont val="Arial"/>
      </rPr>
      <t>Petromiranda</t>
    </r>
  </si>
  <si>
    <t>Para operar en el bloque Junín 6 de la Faja Petrolífera del Orinoco. CVP (60%) y Consorcio Nacional Petrolero (40%). Más tarde, Rosneft compró las acciones de Surgutneftegaz y TNK-BP, por lo que ahora la participación de Rosneft es del 60%.  Podrá desarrollar las actividades durante el lapso de 25 años.
El capital social de la compañía será de Bs. 1.000.000.
 Inicia operaciones el 27 de septiembre de 2012, se hizo la primera extracción de petróleo de uno de los 16 pozos que conforman el campo Miranda.
La estatal venezolana acordó con Rosneft concluir antes del primer trimestre del 2016 “el plan de delineación” de Petromiranda para la construcción del primer mejorador de crudo extrapesado.</t>
  </si>
  <si>
    <t>Corporación Venezolana del Petróleo (CVP)</t>
  </si>
  <si>
    <t>Anzoátegui</t>
  </si>
  <si>
    <t>Juan Antonio Sotillo</t>
  </si>
  <si>
    <t>Eulogio Del Pino (2004-2014)</t>
  </si>
  <si>
    <t xml:space="preserve"> Los datos de la empresa hasta el año 2016, registró un máximo de producción de 14.000 barriles diarios.
Petromiranda es una de las asociaciones estrategicas de PDVSA de las cuales provenia el dinero obtenido a tráves de maniobras ilegales por el empresario Natalino D`Amato. El acusado recibió hasta 160 millones de dólares en sus cuentas bancarias durante un período de 4 años.
Naman Walid es acusado por las autoridades de EEUU de obtener mediante sobornos contratos por USD 30.000.000, para proporcionar “bienes y servicios” a las empresas mixtas Petropiar y Petromiranda. 
Rosneft le vendió al gobierno ruso sus participaciones en Petromiranda porque Estados Unidos impuso sanciones contra varias filiales de Rosneft por sus negocios con Venezuela y la venta le permite evitar pérdidas y sanciones.</t>
  </si>
  <si>
    <r>
      <rPr>
        <u/>
        <sz val="6"/>
        <color rgb="FF1155CC"/>
        <rFont val="Arial"/>
      </rPr>
      <t>http://www.pdvsa.com/index.php?option=com_content&amp;view=article&amp;id=3849:8523&amp;catid=10&amp;Itemid=589&amp;lang=es
https://www.pen.edu.pl/Mar-05-Fri/36333.html#</t>
    </r>
    <r>
      <rPr>
        <u/>
        <sz val="6"/>
        <color rgb="FF000000"/>
        <rFont val="Arial"/>
      </rPr>
      <t xml:space="preserve"> </t>
    </r>
    <r>
      <rPr>
        <u/>
        <sz val="6"/>
        <color rgb="FF000000"/>
        <rFont val="Arial"/>
      </rPr>
      <t xml:space="preserve">
</t>
    </r>
    <r>
      <rPr>
        <u/>
        <sz val="6"/>
        <color rgb="FF1155CC"/>
        <rFont val="Arial"/>
      </rPr>
      <t>https://primerinforme.com/2020/11/27/cayo-en-eeuu-otro-blanqueador-de-dinero-de-la-corrupcion-en-pdvs</t>
    </r>
    <r>
      <rPr>
        <u/>
        <sz val="6"/>
        <color rgb="FF1155CC"/>
        <rFont val="Arial"/>
      </rPr>
      <t xml:space="preserve">a/
</t>
    </r>
    <r>
      <rPr>
        <u/>
        <sz val="6"/>
        <color rgb="FF1155CC"/>
        <rFont val="Arial"/>
      </rPr>
      <t>https://supremainjusticia.org/2021/08/05/a-naman-wakil-lo-acusan-tambien-de-negocios-turbios-con-petropiar-y-petromiranda/
https://www.reuters.com/article/venezuela-petroleo-rosneft-idLTAKBN21F0</t>
    </r>
    <r>
      <rPr>
        <u/>
        <sz val="6"/>
        <color rgb="FF1155CC"/>
        <rFont val="Arial"/>
      </rPr>
      <t xml:space="preserve">VI </t>
    </r>
  </si>
  <si>
    <t>Diseño y ejecución del urbanismo e infraestructura correspondiente a las 10.000 viviendas y las edificaciones complementarias en el Fuerte Tiuna</t>
  </si>
  <si>
    <t xml:space="preserve"> La parte venezolana pagará a los constructores rusos por la construcción de este complejo $ 4.200 millones.</t>
  </si>
  <si>
    <t>No completado</t>
  </si>
  <si>
    <t>Distrito Capital</t>
  </si>
  <si>
    <t>Libertador</t>
  </si>
  <si>
    <t>Ministro de Vivienda, Ricardo Molina (2010-2013)</t>
  </si>
  <si>
    <t>El 5 de diciembre del 2012 el ministerio de la Vivienda le había entregado a la Fundación Rusa para la construcción de viviendas, BsF. 150 millones para cancelar pasivos laborales que luego el jefe ruso Vitaly Kryuchkov destinó al pago de proveedores y a sus propios gastos operativos.
Hay denuncias de la paralización del 75% de las obras en Fuerte Tiuna, era necesario demoler algunos edificios pues las placas de concreto no se dejaron secar el tiempo necesario.
En 2013 el Gobierno le anuló el contrato a la institución encabezada por Kryuchkov de construir 18 edificios, de 15 plantas cada uno, en Ciudad Tiuna, como parte de la Gran Misión Vivienda Venezuela, porque los lapsos no se cumplieron, y además le prohibió participar en cualquier contratación a futuro en la Misión. La Fundación responsabilizó a una de las empresas venezolanas que subcontrató para realizar las obras de la falta y por ello la demandó, ganando en las distintas instancias. El TSJ ordenó a dos empresas del país que le paguen más de 1.500 millones de bolívares al ciudadano ruso Vitaly Kryuchkov</t>
  </si>
  <si>
    <r>
      <rPr>
        <u/>
        <sz val="7"/>
        <color rgb="FF1155CC"/>
        <rFont val="Arial"/>
      </rPr>
      <t xml:space="preserve">Página 215. </t>
    </r>
    <r>
      <rPr>
        <u/>
        <sz val="7"/>
        <color rgb="FF1155CC"/>
        <rFont val="Arial"/>
      </rPr>
      <t>https://drive.google.com/file/d/0B5jaYjSGSKJdbGVoN2JuNzQya1E/view?resourcekey=0-pDDxeznKyLtfUI4xk9kPew
https://alnavio.es/justicia-venezolana-favorece-a-empresario-ruso-cercano-a-exalcalde-de-moscu-destituido-por-corrupcion/</t>
    </r>
    <r>
      <rPr>
        <u/>
        <sz val="7"/>
        <color rgb="FF1155CC"/>
        <rFont val="Arial"/>
      </rPr>
      <t xml:space="preserve"> 
</t>
    </r>
    <r>
      <rPr>
        <u/>
        <sz val="7"/>
        <color rgb="FF1155CC"/>
        <rFont val="Arial"/>
      </rPr>
      <t>https://kapital-rus.ru/articles/article/rossiya_i_venesuela_ot_zolota_i_nefti_do_tankov_i_orhidej/</t>
    </r>
    <r>
      <rPr>
        <u/>
        <sz val="7"/>
        <color rgb="FF1155CC"/>
        <rFont val="Arial"/>
      </rPr>
      <t xml:space="preserve"> </t>
    </r>
  </si>
  <si>
    <t xml:space="preserve">Construir 9 empresas modernas para la producción de materiales para la construcción, componentes y sistemas constructivos en una primera etapa durante el período 2011-2016 </t>
  </si>
  <si>
    <t>Que garanticen una producción anual de componentes para la construcción de 72 mil viviendas.
En 2018, se evaluó un proyecto para la creación de fibra a partir del mineral basalto, con el fin de fabricar insumos y materiales de construcción para la Gran Misión Vivienda Venezuela (GMVV)</t>
  </si>
  <si>
    <r>
      <rPr>
        <u/>
        <sz val="7"/>
        <color rgb="FF1155CC"/>
        <rFont val="Arial"/>
      </rPr>
      <t xml:space="preserve">Página 215. https://drive.google.com/file/d/0B5jaYjSGSKJdbGVoN2JuNzQya1E/view?resourcekey=0-pDDxeznKyLtfUI4xk9kPew
</t>
    </r>
    <r>
      <rPr>
        <u/>
        <sz val="7"/>
        <color rgb="FF1155CC"/>
        <rFont val="Arial"/>
      </rPr>
      <t>http://www.minci.gob.ve/rusia-evalua-proyectos-mineros-venezolanos-para-gestionar-inversiones-en-cian-2019/</t>
    </r>
    <r>
      <rPr>
        <u/>
        <sz val="7"/>
        <color rgb="FF1155CC"/>
        <rFont val="Arial"/>
      </rPr>
      <t xml:space="preserve"> </t>
    </r>
  </si>
  <si>
    <t>Suministro de 13 unidades de turbogeneradores de gas de la marca LM2500 + G4</t>
  </si>
  <si>
    <t>Coproducido por GE Aero estadounidense y la empresa rusa Electrotyazhmash-Privod, S.R.L., con una capacidad de 32.6 MW</t>
  </si>
  <si>
    <t>Zulia</t>
  </si>
  <si>
    <t>Maracaibo</t>
  </si>
  <si>
    <t xml:space="preserve"> George Kabboul (2010-2011), Javier Alvarado (2011-2013), Ower Emilio Manrique Ramírez, (2013-2014), Jesús Guaraco (2014-) Francisco Antonio Jiménez (-2017), Osvaldo Suárez (2017-2018)</t>
  </si>
  <si>
    <r>
      <rPr>
        <sz val="10"/>
        <color rgb="FF000000"/>
        <rFont val="Arial"/>
      </rPr>
      <t>Constituir una empresa mixta para el cultivo tecnificado de la yuca, su procesamiento para la obtención de acido láctico y ácido poliláctico como componentes de los bioplásticos. (</t>
    </r>
    <r>
      <rPr>
        <b/>
        <sz val="10"/>
        <color rgb="FF000000"/>
        <rFont val="Arial"/>
      </rPr>
      <t>Empresa mixta Ecopolímeros de Venezuela</t>
    </r>
    <r>
      <rPr>
        <sz val="10"/>
        <color rgb="FF000000"/>
        <rFont val="Arial"/>
      </rPr>
      <t>)</t>
    </r>
  </si>
  <si>
    <t xml:space="preserve">Gaceta 40.151. Capital Socia de Bs. 200.000. La Corporación Venezolana de Alimentos aportará 18.300.000 dólares en efectivo (51%), la empresa rusa Polycomplex contribuirá con patentes y tecnología valoradas en 38.000.000 dólares (49%) y el Banco ruso-venezolano Evrofinance Mosnarbank otorgará 280.000.000 dólares para las nuevas plantas. </t>
  </si>
  <si>
    <t>2/4//2010</t>
  </si>
  <si>
    <t>Lara</t>
  </si>
  <si>
    <t>Barquisimeto</t>
  </si>
  <si>
    <t>Sin información</t>
  </si>
  <si>
    <r>
      <rPr>
        <u/>
        <sz val="7"/>
        <color rgb="FF1155CC"/>
        <rFont val="Arial"/>
      </rPr>
      <t xml:space="preserve"> </t>
    </r>
    <r>
      <rPr>
        <u/>
        <sz val="7"/>
        <color rgb="FF1155CC"/>
        <rFont val="Arial"/>
      </rPr>
      <t>http://www.minci.gob.ve/empresa-mixta-producira-materia-prima-para-plasticos-degradables/
https://app.box.com/s/yunddss4lvmfrqq0vi8vmzzdldz9r0uc</t>
    </r>
  </si>
  <si>
    <t>Constituir una empresa mixta para desarrollar procesos de explotación, refinamiento y producción aguas abajo del feldespato</t>
  </si>
  <si>
    <t>2/4//2011</t>
  </si>
  <si>
    <r>
      <rPr>
        <u/>
        <sz val="7"/>
        <color theme="10"/>
        <rFont val="Arial"/>
      </rPr>
      <t xml:space="preserve">Página 214. </t>
    </r>
    <r>
      <rPr>
        <u/>
        <sz val="7"/>
        <color theme="10"/>
        <rFont val="Arial"/>
      </rPr>
      <t>https://drive.google.com/file/d/0B5jaYjSGSKJdbGVoN2JuNzQya1E/view?resourcekey=0-pDDxeznKyLtfUI4xk9kPew</t>
    </r>
  </si>
  <si>
    <t>Creación de una empresa mixta de producción y procesamiento de cacao y sus subproductos con fines exportables.</t>
  </si>
  <si>
    <t>2/4//2012</t>
  </si>
  <si>
    <t xml:space="preserve">Construcción y operación de un reactor de investigación para la producción de radioisótopos de usos pacíficos en medicina e industria y de una central nucleoeléctrica </t>
  </si>
  <si>
    <t>Gaceta 39.558. Cooperación en el área del uso de la energía nuclear con fines pacíficos; para llevar a cabo el Desarrollo del programa nucleoeléctrico, la construccción y operación de un reactor de investigación para la producción de radioisótopos de usos pacíficos en medicina e industria y de una central nucleoeléctrica en Venezuela</t>
  </si>
  <si>
    <t xml:space="preserve"> Corporación Eléctrica Nacional 
(CORPOELEC)</t>
  </si>
  <si>
    <t xml:space="preserve">Ministro del Poder Popular para la Energía Eléctricay  presidene de Corpoelec Alí Rodríguez Araque.
</t>
  </si>
  <si>
    <r>
      <rPr>
        <sz val="10"/>
        <color rgb="FF000000"/>
        <rFont val="Arial"/>
      </rPr>
      <t>Empresa mixta para los cambures, las musáceas y los plátanos. Denominada "</t>
    </r>
    <r>
      <rPr>
        <b/>
        <sz val="10"/>
        <color rgb="FF000000"/>
        <rFont val="Arial"/>
      </rPr>
      <t>Empresa Mixta para la Producción, Procesamiento, Exportación y Comercialización de Musáceas, S.A</t>
    </r>
    <r>
      <rPr>
        <sz val="10"/>
        <color rgb="FF000000"/>
        <rFont val="Arial"/>
      </rPr>
      <t>.".</t>
    </r>
  </si>
  <si>
    <t xml:space="preserve">Gaceta 6.045. Es una empresa mixta destinada a la producción de plátanos y cambures para exportar a la Federación de Rusia. Se prevé que Venezuela exporte 60 millones de cajas de bananas y crear 20 mil fuentes de empleo. Capital Social de 100.000 USD. El negocio se extenderá a lo largo de 2.000 ha en un área al sur del lago de Maracaibo. </t>
  </si>
  <si>
    <t>Francisco Javier Pulgar</t>
  </si>
  <si>
    <t>Juan Carlos Jiménez</t>
  </si>
  <si>
    <t>Causa de la verdadera motivación tras los despojos agrarios realizados a punta de fusil en el Sur del Lago, en diciembre 2010.</t>
  </si>
  <si>
    <r>
      <rPr>
        <u/>
        <sz val="7"/>
        <color rgb="FF1155CC"/>
        <rFont val="Arial"/>
      </rPr>
      <t>https://app.box.com/s/321si5ishsfrrz6wqs2ycxuqhceazydf
https://agronotas.wordpress.com/tag/platano/</t>
    </r>
    <r>
      <rPr>
        <sz val="7"/>
        <color rgb="FF1155CC"/>
        <rFont val="Arial"/>
      </rPr>
      <t xml:space="preserve"> 
</t>
    </r>
    <r>
      <rPr>
        <u/>
        <sz val="7"/>
        <color rgb="FF1155CC"/>
        <rFont val="Arial"/>
      </rPr>
      <t>https://www.venelogia.com/archivos/4999/</t>
    </r>
  </si>
  <si>
    <r>
      <rPr>
        <sz val="10"/>
        <color rgb="FF000000"/>
        <rFont val="Arial"/>
      </rPr>
      <t>Creación de la empresa mixta del Estado "</t>
    </r>
    <r>
      <rPr>
        <b/>
        <sz val="10"/>
        <color rgb="FF000000"/>
        <rFont val="Arial"/>
      </rPr>
      <t>Empresa Mixta Ruso-Venezolana Orquídea S.A.</t>
    </r>
    <r>
      <rPr>
        <sz val="10"/>
        <color rgb="FF000000"/>
        <rFont val="Arial"/>
      </rPr>
      <t xml:space="preserve">" </t>
    </r>
  </si>
  <si>
    <t>Gaceta 39.864 La sociedad anónima "EMPRESA MIXTA RUSO - VENEZOLANA ORQUIDEA S.A.", tendrá un capital social de Bs 430.000. Fondas 51% y La sociedad Anonima Cerrada "Panorama" 49% 
En 2012 se aprobó la construcción de un terminal aéreo especial en el Aeropuesto de Maiquetía, para un centro de acopio de frío para el traslado de las flores.</t>
  </si>
  <si>
    <t>Ricardo Javier Sánchez (Presidente de Fondas y de la empresa 2012-2015), Rosa Elena Bravo (2015-2017)</t>
  </si>
  <si>
    <t>En 2012 solo hubo dos envios a Rusia, En 2013 generó pérdidas por Bs 10.493.384. En el año 2014 solo logró comercializar el 22% de la meta.
En 2016 se liquidaron los trabajadores.
En marzo de 2017, se ordenó la eliminación y liquidación de la empresa mixta rusa-venezolana Orquídea S.A, mediante decreto  publicado en la Gaceta Oficial Número 41.111, el proceso será en 6 meses los cuales serán contados a partir del 14 de marzo de 2017.</t>
  </si>
  <si>
    <r>
      <rPr>
        <u/>
        <sz val="7"/>
        <color rgb="FF1155CC"/>
        <rFont val="Arial"/>
      </rPr>
      <t>https://app.box.com/s/qwr0g4ogkhl1uwh1y8bq0vwf1zn94ipc
https://armando.info/Reportajes/Details/170</t>
    </r>
    <r>
      <rPr>
        <sz val="7"/>
        <color rgb="FF1155CC"/>
        <rFont val="Arial"/>
      </rPr>
      <t xml:space="preserve"> </t>
    </r>
  </si>
  <si>
    <r>
      <rPr>
        <sz val="10"/>
        <color rgb="FF000000"/>
        <rFont val="Arial"/>
      </rPr>
      <t xml:space="preserve">Creación de una Empresa Mixta denominada </t>
    </r>
    <r>
      <rPr>
        <b/>
        <sz val="10"/>
        <color rgb="FF000000"/>
        <rFont val="Arial"/>
      </rPr>
      <t>PetroZamora</t>
    </r>
  </si>
  <si>
    <t>Gaceta Nº: 39.877. Ubicada en el estado Zulia, en los campos Bachaquero Lago, Bloque III Bachaquero, Bloque III Centro, Bloque VII Ceuta y Bloque VII Área 8 (Moporto Lago)
CVP 60% y GazpromBank 40%</t>
  </si>
  <si>
    <t>GazpromBank Latinamerica</t>
  </si>
  <si>
    <t>Lagunillas</t>
  </si>
  <si>
    <t>En 2017 se reveló casos de corrupción en PetroZamora. Fue capturado el presidente de la junta directiva de la CVP, se trató de un desfalco de más de 15 millones de barriles entre 2015 y 2017.
Petrozamora se vio perjudicada desde la segunda mitad de 2019 porque en el marco de las sanciones de los Estados Unidos, la OFAC prohibió que la empresa de refinación sueca Nynas, de la cual PDVSA tenía 50,1%, pudiera recibir crudo de esa empresa mixta.
Producción sobre los 100.000 barriles diarios ha tenido que recortarse y ha mostrado un rango inestable que hay días que alcanza  un mínimo de 28.000 barriles principalmente en el campo Bachaquero Lago.</t>
  </si>
  <si>
    <r>
      <rPr>
        <sz val="7"/>
        <color rgb="FF1155CC"/>
        <rFont val="Arial"/>
      </rPr>
      <t xml:space="preserve">https://ve.microjuris.com/getContent?page=fullContent.jsp&amp;reference=MJ-N-30859-VE&amp;links=[PETROZAMOR] 
</t>
    </r>
    <r>
      <rPr>
        <u/>
        <sz val="7"/>
        <color rgb="FF1155CC"/>
        <rFont val="Arial"/>
      </rPr>
      <t>https://poderopediave.org/empresa/petrozamora-s-a/</t>
    </r>
    <r>
      <rPr>
        <sz val="7"/>
        <color rgb="FF1155CC"/>
        <rFont val="Arial"/>
      </rPr>
      <t xml:space="preserve"> </t>
    </r>
    <r>
      <rPr>
        <sz val="7"/>
        <color rgb="FF1155CC"/>
        <rFont val="Arial"/>
      </rPr>
      <t xml:space="preserve">
</t>
    </r>
    <r>
      <rPr>
        <u/>
        <sz val="7"/>
        <color rgb="FF1155CC"/>
        <rFont val="Arial"/>
      </rPr>
      <t>https://interneticias.com/empresa-petrozamora-conoce-el-antes-y-el-despues</t>
    </r>
    <r>
      <rPr>
        <u/>
        <sz val="7"/>
        <color rgb="FF1155CC"/>
        <rFont val="Arial"/>
      </rPr>
      <t>/</t>
    </r>
    <r>
      <rPr>
        <sz val="7"/>
        <color rgb="FF1155CC"/>
        <rFont val="Arial"/>
      </rPr>
      <t xml:space="preserve"> 
http://www.petroguia.com/pet/noticias/petróleo/producción-del-zulia-se-encamina-desaparecer-por-paralización-en-petroboscán-y </t>
    </r>
  </si>
  <si>
    <t xml:space="preserve">Adquisición de 100 tanques básicos T-42B1V </t>
  </si>
  <si>
    <t xml:space="preserve">Con un crédito ruso de US$4.000 millones del 2011 </t>
  </si>
  <si>
    <t>Henry Rangel Silva</t>
  </si>
  <si>
    <r>
      <rPr>
        <sz val="10"/>
        <color rgb="FF000000"/>
        <rFont val="Arial"/>
      </rPr>
      <t xml:space="preserve">Compra del 40% de acciones de la Empresa Mixta </t>
    </r>
    <r>
      <rPr>
        <b/>
        <sz val="10"/>
        <color rgb="FF000000"/>
        <rFont val="Arial"/>
      </rPr>
      <t>Petroperijá</t>
    </r>
    <r>
      <rPr>
        <sz val="10"/>
        <color rgb="FF000000"/>
        <rFont val="Arial"/>
      </rPr>
      <t xml:space="preserve"> S.A. por Rosneft </t>
    </r>
  </si>
  <si>
    <t xml:space="preserve">PetroPerijá forma parte de la División Costa Occidental del Lago de Maracaibo. Todos mostraron problemas durante este período, según muestran los informes internos de Rosneft. Además a partir del año 2013, petroperijá empieza a figurar en los estados financieros de Rosneft. </t>
  </si>
  <si>
    <t>TNK-BP</t>
  </si>
  <si>
    <t>No hay información del acuerdo donde se refleje el traspaso.
Desde 2013, Rosneft tiene cuatro proyectos petroleros más pequeños con PDVSA: Carabobo, Petromonagas, Boquerón y Petroperija. En Petroperija, la producción estaba cayendo y la empresa conjunta no tenía dinero para comprar equipos de bombeo esenciales
Rosneft le vendió al gobierno ruso sus participaciones en Petroperijá porque Estados Unidos impuso sanciones contra varias filiales de Rosneft por sus negocios con Venezuela y la venta le permite evitar pérdidas y sanciones.</t>
  </si>
  <si>
    <r>
      <rPr>
        <u/>
        <sz val="7"/>
        <color rgb="FF1155CC"/>
        <rFont val="Arial"/>
      </rPr>
      <t>https://www.reuters.com/article/venezuela-rusia-rosneft-idESKCN1QY0C9-OESBS
https://www.reuters.com/article/venezuela-petroleo-rosneft-idLTAKBN21F0VI</t>
    </r>
    <r>
      <rPr>
        <sz val="7"/>
        <color rgb="FF1155CC"/>
        <rFont val="Arial"/>
      </rPr>
      <t xml:space="preserve"> </t>
    </r>
  </si>
  <si>
    <t>Compra de 16,5% de las acciones de PetroMonagas</t>
  </si>
  <si>
    <t>Monagas</t>
  </si>
  <si>
    <t>https://www.bp.com/en/global/corporate/news-and-insights/press-releases/bp-to-sell-venezuela-and-vietnam-businesses-to-tnk-bp.html</t>
  </si>
  <si>
    <r>
      <rPr>
        <sz val="10"/>
        <color rgb="FF000000"/>
        <rFont val="Arial"/>
      </rPr>
      <t xml:space="preserve">Compra del 26,67% de la </t>
    </r>
    <r>
      <rPr>
        <b/>
        <sz val="10"/>
        <color rgb="FF000000"/>
        <rFont val="Arial"/>
      </rPr>
      <t>Empresa Mixta Boquerón S.A.</t>
    </r>
    <r>
      <rPr>
        <sz val="10"/>
        <color rgb="FF000000"/>
        <rFont val="Arial"/>
      </rPr>
      <t>, de Rosneft a BP</t>
    </r>
  </si>
  <si>
    <t>Boquerón, ubicada en el campo Boquerón, estado Monagas. Constituida el 11/10/2006 con una participación de 60% de PDVSA, 26,67% Boquerón Holdings de Holanda y 13,33% PEI de Austria. Empezó a figurar en los estados financieros de Rosneft, a partir del año 2013.</t>
  </si>
  <si>
    <t>Maturín</t>
  </si>
  <si>
    <t>No hay información del acuerdo donde se refleje el traspaso.
Desde 2013, Rosneft tiene cuatro proyectos petroleros más pequeños con PDVSA: Carabobo, Petromonagas, Boquerón y Petroperija. En el campo de Boquerón, un compresor roto -un dispositivo para elevar la presión del gas- no se pudo reparar porque la cuenta bancaria de la empresa conjunta no tenía fondos.
Rosneft le vendió al gobierno ruso sus participaciones en Boquerón porque Estados Unidos impuso sanciones contra varias filiales de Rosneft por sus negocios con Venezuela y la venta le permite evitar pérdidas y sanciones.
Altos costos de producción y marcada baja en la producción petrolera presentó la Empresa Mixta Boquerón. Había experimentado un pronunciado incremento de los costos de producción entre 2014 y 2016, al tiempo en se disminuía progresivamente la producción petrolera.</t>
  </si>
  <si>
    <r>
      <rPr>
        <u/>
        <sz val="7"/>
        <color rgb="FF1155CC"/>
        <rFont val="Arial"/>
      </rPr>
      <t>https://www.facebook.com/SomosCVP/posts/1774319712839998/
https://www.maibortpetit.info/2020/02/las-revelaciones-del-auditor-altos.html</t>
    </r>
    <r>
      <rPr>
        <sz val="7"/>
        <color rgb="FF1155CC"/>
        <rFont val="Arial"/>
      </rPr>
      <t xml:space="preserve"> 
https://www.reuters.com/article/venezuela-petroleo-rosneft-idLTAKBN21F0VI  </t>
    </r>
  </si>
  <si>
    <t>Ministro del Poder Popular para la Energía Eléctricay presidene de Corpoelec Héctor Navarro Díaz</t>
  </si>
  <si>
    <r>
      <rPr>
        <sz val="10"/>
        <color rgb="FF000000"/>
        <rFont val="Arial"/>
      </rPr>
      <t>Constitución de una Empresa Mixta (</t>
    </r>
    <r>
      <rPr>
        <b/>
        <sz val="10"/>
        <color rgb="FF000000"/>
        <rFont val="Arial"/>
      </rPr>
      <t>PetroVictoria, S.A.</t>
    </r>
    <r>
      <rPr>
        <sz val="10"/>
        <color rgb="FF000000"/>
        <rFont val="Arial"/>
      </rPr>
      <t xml:space="preserve">) </t>
    </r>
  </si>
  <si>
    <t>En el año 2011 iniciaron los acuerdos entre las empresas para la exploración del sector. CVP 60% y OJSC OIL COMPANY ROSNEFT (Rusia) 40%
Gaceta 40.138, Bloques Carabobo 2 Norte y Carabobo 4 Oeste del Área Carabobo de la Faja Petrolífera del Orinoco, ubicadas en la jurisdicción de los estados Anzoátegui y Monagas de la región oriental de Venezuela. 
Para el año 2017 se proyecta el inicio de las operaciones de Petrovictoria, con la construcción de 33 Unidades Básicas de Construcción de Producción (UBCP) y la perforación de 571 pozos con una producción promedio de 700 BPD para un total de 400 mil barriles diarios.</t>
  </si>
  <si>
    <t>Simón Bolïvar</t>
  </si>
  <si>
    <t>Eulogio Del Pino (2004-2014), Orlando Enrique Chacín Castillo (2014- 2017)</t>
  </si>
  <si>
    <t>Rosneft le vendió al gobierno ruso sus participaciones en Petrovistoria porque Estados Unidos impuso sanciones contra varias filiales de Rosneft por sus negocios con Venezuela y la venta le permite evitar pérdidas y sanciones.</t>
  </si>
  <si>
    <r>
      <rPr>
        <u/>
        <sz val="7"/>
        <color rgb="FF1155CC"/>
        <rFont val="Arial"/>
      </rPr>
      <t>https://app.box.com/s/6pbd9zezi4yht7evjppwa2vwlgrmz2pf
https://www.globovision.com/article/pdvsa-inicia-produccion-del-primer-barril-de-crudo-en-la-empresa-mixta-petrovictoria</t>
    </r>
    <r>
      <rPr>
        <sz val="7"/>
        <color rgb="FF1155CC"/>
        <rFont val="Arial"/>
      </rPr>
      <t xml:space="preserve"> 
https://www.reuters.com/article/venezuela-petroleo-rosneft-idLTAKBN21F0VI  </t>
    </r>
  </si>
  <si>
    <t>Fabricación de taladros y equipos petroleros</t>
  </si>
  <si>
    <t>Ower Manrique</t>
  </si>
  <si>
    <t xml:space="preserve">Desarrollo de centrales termoeléctricas de 300 megavatios de electricidad mediante la quema de coque venezolano. </t>
  </si>
  <si>
    <t>Constitución de una empresa de capital mixto, para el desarrollo de servicios de ingeniería y ejecución de obras de infraestructuras petroleras y no petroleras en el área de la FPO y otras regiones operativas</t>
  </si>
  <si>
    <t>Rafael Ramírez Carreño (Presidente de Petróleos de Venezuela S.A) y Fadi Kabboul (presidnete de PDVSA Ingeniería y Construcción</t>
  </si>
  <si>
    <r>
      <rPr>
        <sz val="10"/>
        <color rgb="FF000000"/>
        <rFont val="Arial"/>
      </rPr>
      <t>Creación de una empresa mixta dedicada a la prestación de servicios petroleros especializados en los bloques de la FPO (</t>
    </r>
    <r>
      <rPr>
        <b/>
        <sz val="10"/>
        <color rgb="FF000000"/>
        <rFont val="Arial"/>
      </rPr>
      <t>Perforosven)</t>
    </r>
  </si>
  <si>
    <t>Petróleos de Venezuela, S.A. (PDVSA) (49%) – Rosneft(51%).
Creada con el objetivo objeto de operar taladros para servicios y reacondicionamiento de pozos y equipos de tubería continua en las áreas de Petrovictoria, Petromiranda y Petrocarabobo. 
Ubicada en el bloque Ayacucho de la Faja Petrolífera del Orinoco Hugo Chávez. Con una inversión inicial de $8 millones, distribuidos en 4 taladros que generarán a corto y mediano plazo la producción de 800 mil barriles de crudo, esto en el marco del Motor Hidrocarburos. Recibirá una inversión total $16 millones.</t>
  </si>
  <si>
    <t>Guanipa</t>
  </si>
  <si>
    <t>Rafael Ramírez Carreño (2004-2014), Eulogio Del Pino (2014-2017)</t>
  </si>
  <si>
    <t>Empresa operativa, se desconoce su capacidad de producción actual, esta empresa se encuentra en la lista que recientemente anunció PDVSA que vendería</t>
  </si>
  <si>
    <t>http://www.petroleoamerica.com/2014/07/pdvsa-y-rosneft-firmaron-nuevos.html
https://www.ghm.com.ve/pdvsa-y-rosneft-inauguraron-la-empresa-mixta-perforosven/</t>
  </si>
  <si>
    <t>Vladimir Padrino López</t>
  </si>
  <si>
    <t>Adquisición de Arsenal Firearms Strike One, Pistolas 9x19 mm Parabellum</t>
  </si>
  <si>
    <t>Compra de 23,33% de las acciones de la Empresa Mixta Petromonagas</t>
  </si>
  <si>
    <t>Elevan a 40% la participación de Rosneft en Petromonagas. Antes tenía el 16,67% de la empresa mixta a través de TNK BP. Ubicada en el bloque Carabobo de la Faja del Orinoco, al sureste del estado Anzoátegui.</t>
  </si>
  <si>
    <t>José Gregorio Monagas</t>
  </si>
  <si>
    <t>Eulogio Del Pino (2014-2017)</t>
  </si>
  <si>
    <t>Desde 2013, Rosneft tiene cuatro proyectos petroleros más pequeños con PDVSA: Carabobo, Petromonagas, Boquerón y Petroperija. 
Rosneft le vendió al gobierno ruso sus participaciones en Petromonagas porque Estados Unidos impuso sanciones contra varias filiales de Rosneft por sus negocios con Venezuela y la venta le permite evitar pérdidas y sanciones, colocando en riesgo el mantenimiento de Petromonagas.</t>
  </si>
  <si>
    <r>
      <rPr>
        <sz val="10"/>
        <color rgb="FF000000"/>
        <rFont val="Arial"/>
      </rPr>
      <t xml:space="preserve">Venta de acciones por 500 millones de dólares de la empresa mixta </t>
    </r>
    <r>
      <rPr>
        <b/>
        <sz val="10"/>
        <color rgb="FF000000"/>
        <rFont val="Arial"/>
      </rPr>
      <t>Petromonagas</t>
    </r>
  </si>
  <si>
    <t xml:space="preserve">Entrega del 49,9% de acciones de la empresa Citgo a Rosneft por un préstamo de US$ 1.500 millones </t>
  </si>
  <si>
    <t>Estados Unidos</t>
  </si>
  <si>
    <t>Nelson Martínez (2016), José Ángel Pereira Ruimwyk (2017), Ing Asdrúbal Chávez Jiménez (2017-2019)</t>
  </si>
  <si>
    <t>Suministrar a Venezuela de manera mensual 60.000 toneladas de trigo</t>
  </si>
  <si>
    <t xml:space="preserve">El 1/09/2017, surgió el primer suministro de trigo ruso de 30 mil 525 toneladas que llegaron a Puerto Cabello, estado Carabobo. El segundo buque arribó el 22 de septiembre del 2017. En el año 2019 aún se realizaban importaciones de Trigo desde Rusia a Venezuela </t>
  </si>
  <si>
    <t>Prodintorg</t>
  </si>
  <si>
    <t>Giuseppe Angelo Joffreda Iorio, Presidente de CORPOVEX</t>
  </si>
  <si>
    <t>https://prodintorg.org/news_item/39       https://www.dw.com/es/trigo-ruso-un-asunto-de-estado-para-nicolás-maduro/a-40680125-0
http://www.minci.gob.ve/ministro-castro-soteldo-busca-afianzar-acuerdos-de-productivad-con-rusia/</t>
  </si>
  <si>
    <r>
      <rPr>
        <sz val="10"/>
        <color rgb="FF000000"/>
        <rFont val="Arial"/>
      </rPr>
      <t xml:space="preserve">Participación de 100% de Rosneft que explotará los campos de gas natural en </t>
    </r>
    <r>
      <rPr>
        <b/>
        <sz val="10"/>
        <color rgb="FF000000"/>
        <rFont val="Arial"/>
      </rPr>
      <t>Mejillones y Patao</t>
    </r>
    <r>
      <rPr>
        <sz val="10"/>
        <color rgb="FF000000"/>
        <rFont val="Arial"/>
      </rPr>
      <t xml:space="preserve"> por 30 años</t>
    </r>
  </si>
  <si>
    <t>Desde el año 2013 se están firmando acuerdos entre las empresas para el desarrollo de los campos. Gaceta 41.302. Se otorgó la Licencia de Exploración y Explotación de Gas No Asociado a la estatal petrolera rusa Rosnef, para el desarrollo de los campos Costa Afuera Patao y Mejillones, ubicados al norte del estado Sucre, por un periodo de 30 años para la exportación de Gas Natural Licuado. Rosnef debe entregar a Venezuela en especie, 20% del gas seco producido y 30% por los hidrocarburos más pesados contenidos en el gas natural, en el caso de existir por concepto de regalías</t>
  </si>
  <si>
    <t>Ministerio de Petróleo y Minería</t>
  </si>
  <si>
    <t>Sucre</t>
  </si>
  <si>
    <t>Para el pago de la deuda de Venezuela a Rosneft, se le otorga una licencia de gas 100% exportación del gas de los campos Patao y Mejillones. PDVSA debe recurrir a este tipo de alianzas para incrementar producción de petróleo y gas debido a que no cuenta con los recursos para hacerlo de manera independiente.</t>
  </si>
  <si>
    <r>
      <rPr>
        <u/>
        <sz val="7"/>
        <color rgb="FF1155CC"/>
        <rFont val="Arial"/>
      </rPr>
      <t xml:space="preserve">https://app.box.com/s/lv5lk98h1z3i4y13xt928ff8mmgnyk5g
</t>
    </r>
    <r>
      <rPr>
        <u/>
        <sz val="7"/>
        <color rgb="FF000000"/>
        <rFont val="Arial"/>
      </rPr>
      <t xml:space="preserve">http://www.petroguia.com/pet/noticias/gas-natural/gobierno-venezolano-otorga-rosneft-licencia-de-exploración-y-explotación-de-gas </t>
    </r>
  </si>
  <si>
    <t>Proyectos de exploración y explotación en los yacimientos del Arco Minero del Orinoco (AMO)</t>
  </si>
  <si>
    <t>Repotenciar el sistema venezolano de laboratorios de biología, geoquímica y geofísica para la exploración y certificación de los bloques mineros en el AMO. Se pactó el apoyo de Rusia para la recuperación de los equipos existentes y la adquisición de nuevos aparatos, lo que permitirá realizar el trabajo solicitado con los más altos estándares de calidad y las certificaciones requeridas por los sistemas internacionales.
Se garantizan inversiones directas para la industria minera mediante contrato valorados en USD 1.000 millones.
Una de las zonas que se ha destinado para que sea explotada por los rusos es la de Cuchivero, en Guaniamo mejor conocida como la zona número uno del arco, que de acuerdo con estudios preliminares, se calcula existen 40 millones de toneladas de depósitos de diamantes.</t>
  </si>
  <si>
    <t xml:space="preserve">Ministerio para Desarrollo Minero Ecológico </t>
  </si>
  <si>
    <t>Víctor Cano</t>
  </si>
  <si>
    <r>
      <rPr>
        <u/>
        <sz val="7"/>
        <color rgb="FF1155CC"/>
        <rFont val="Arial"/>
      </rPr>
      <t>http://www.desarrollominero.gob.ve/tag/comision-intergubernamental-de-alto-nivel/
https://www.abc.es/internacional/abci-rusia-aduena-y-diamantes-venezuela-201901210238_noticia.html</t>
    </r>
    <r>
      <rPr>
        <sz val="7"/>
        <rFont val="Arial"/>
      </rPr>
      <t xml:space="preserve"> </t>
    </r>
  </si>
  <si>
    <t xml:space="preserve">Mantenimiento, asistencia técnica, reparación mayor e inspección de aeronaves, sistemas de defensa aérea y equipos complementarios </t>
  </si>
  <si>
    <t xml:space="preserve">Gaceta N° 41.620. Para el suministro de bienes y prestación de servicios dentro del marco de la Cooperación Técnico-Militar con Rusia y los Sistemas de Armas utilizados en Venezuela que la empresa ROSOBORONEXPORT pueda asumir, hasta por un monto de US$. 200.000.000. </t>
  </si>
  <si>
    <r>
      <rPr>
        <u/>
        <sz val="7"/>
        <color rgb="FF1155CC"/>
        <rFont val="Arial"/>
      </rPr>
      <t>https://app.box.com/s/3nk00un009zpifh417w4sw5eefu0715e
https://www.infodefensa.com/latam/2019/06/18/noticia-venezuela-negocia-rusia-reparacion-aeronaves-misiles.html 
https://www.defensa.com/venezuela/rusia-ratifica-como-principal-proveedor-sistemas-armas-venezuela</t>
    </r>
    <r>
      <rPr>
        <u/>
        <sz val="7"/>
        <color rgb="FF000000"/>
        <rFont val="Arial"/>
      </rPr>
      <t xml:space="preserve"> </t>
    </r>
    <r>
      <rPr>
        <u/>
        <sz val="7"/>
        <color rgb="FF000000"/>
        <rFont val="Arial"/>
      </rPr>
      <t xml:space="preserve">
</t>
    </r>
    <r>
      <rPr>
        <u/>
        <sz val="7"/>
        <color rgb="FF1155CC"/>
        <rFont val="Arial"/>
      </rPr>
      <t>https://www.vozdeamerica.com/episode/venezuela-renueva-acuerdo-para-comprar-armas-rusia-3292</t>
    </r>
    <r>
      <rPr>
        <u/>
        <sz val="7"/>
        <color rgb="FF1155CC"/>
        <rFont val="Arial"/>
      </rPr>
      <t xml:space="preserve">36 </t>
    </r>
  </si>
  <si>
    <t>Alianza estratégica comercial farmacéutica, para el suministro y producción de insulina en Venezuela.</t>
  </si>
  <si>
    <t>El en el Foro Económico Internacional realizado en Caracas se firmó una alianza comercial estratégica entre la empresa Espromed Bio del Ministerio de Salud y la empresa Geropharm de Rusia para la importación de 5.410.000 viales de insulina y la instalación de una fábrica de este fármaco. Las importaciones se han realizado, hasta octubre de 2021 llegaron a Venezuela según información oficial 4.900.000 dósis de insulina. Pero no ha avanzado la fábrica. 
Se anunció la visita de representantes de Geropharm y avances pero hasta ahora no ha iniciado.</t>
  </si>
  <si>
    <t>Espromed Bio 
Ministerio del Poder Popular para la Salud</t>
  </si>
  <si>
    <t>En desarrollo importación, anunciada la fábrica</t>
  </si>
  <si>
    <t>Tarek El Aissami
José Rafael Luna, presidente de Espromed Bio.
Dimitriy Buravík e Irina Yémchenko, director de la fábrica y jefa del Departamento de Desarrollo Internacional de Geropharm</t>
  </si>
  <si>
    <t>No hay ninguna información oficial sobre el costo del acuerdo, el costo de la importación de insulina ni de la inversión que realizaría Geropharm y el Espromed Bio para la producción de insulina. Proyecto que se anunció en 2019, se recordó a inicios de 2021 y se vuelve a mencionar en el último trimestre del año.
De acuerdo con nota del medio Sputnik, el proyecto de fabricación de viales de insulina será entre 2021 y 2026.</t>
  </si>
  <si>
    <t>http://www.minpet.gob.ve/index.php/es-es/comunicaciones/noticias-comunicaciones/47-noticias-del-ano-2019/2311-venezuela-producira-insulina-en-alianza-con-la-federacion-de-rusia 
https://mundo.sputniknews.com/20211025/venezuela-recibe-nuevo-cargamento-de-insulina-procedente-de-rusia-1117498577.html 
https://efectococuyo.com/salud/llega-cargamento-718-000-viales-insulina-rusia/</t>
  </si>
  <si>
    <t>Contrato para la adquisición de la vacuna rusa Sputnik-V, por 10 millones de dosis</t>
  </si>
  <si>
    <t>Anuncio realizado el 20 de diciembre por el presidente Nicolás Maduro de compra de 10 millones de dósis de vacunas Sputnik V para el que se supone se destinarían 200 millones de dólares</t>
  </si>
  <si>
    <t xml:space="preserve">En desarrollo </t>
  </si>
  <si>
    <t>Se anunció la compra de 10 millones de dósis de Sputnik V. De éstas llegaron 6.345.240 primeras y segundas dosis hasta noviembre. Luego entre noviembre y diciembre llegaron 6.800.000 dosis de Sputnik Light, esto es solo el primer componente. Se desconoce si se firmó un nuevo acuerdo o se modificó el firmado en diciembre. Hubo un retraso importante para la entrega de la segunda dósis de la vacuna que impidió el cumplimiento del tiempo de espera entre la primera y segunda dósis.</t>
  </si>
  <si>
    <t>https://transparencia.org.ve/saludcritica/2021/10/25/rusia-entrego-a-venezuela-15-millones-de-dosis-de-sputnik-v-en-tres-dias/
http://www.mpps.gob.ve/index.php/sala-de-prensa/notnac/1506-venezuela-recibe-tercer-cargamento-de-vacunas-de-rusia-con-mas-de-1-millon-500-mil-dosis-de-sputnik-light</t>
  </si>
  <si>
    <t>Comercialización de paquetes turísticos entre Rusia y Venezuela</t>
  </si>
  <si>
    <t>Luego de la firma del acuerdo de cooperación se estableció una ruta aérea entre Caracas y Moscú con paquetes turísticos a la isla de Margarita y al Parque Nacional Canaima desde Rusia.</t>
  </si>
  <si>
    <t>Venetur
Ministerio del Poder Popular para el Turismo</t>
  </si>
  <si>
    <t>No hay información sobre la inversión en este proyecto. Pero se abrió una ruta a la isla de Margarita y reseña la BBC que unos 5500 turistas de Rusia han visitado la isla desde agosto.</t>
  </si>
  <si>
    <r>
      <rPr>
        <sz val="7"/>
        <rFont val="Arial"/>
      </rPr>
      <t xml:space="preserve">https://mundo.sputniknews.com/20210514/venezuela-y-rusia-firman-acuerdos-en-el-area-de-turismo-1112204740.html
</t>
    </r>
    <r>
      <rPr>
        <u/>
        <sz val="7"/>
        <color rgb="FF1155CC"/>
        <rFont val="Arial"/>
      </rPr>
      <t>https://www.bbc.com/mundo/noticias-america-latina-59512518</t>
    </r>
  </si>
  <si>
    <t>Venezuela sería el primer país extranjero que comenzará a emplear la EpiVacCorona, pero no se ha anunciado la llegada de las vacunas Epivac, al menos hasta diciembre, ni mucho menos ha avanzado la propuesta de fabricación conjunta.</t>
  </si>
  <si>
    <t>junio de 2021</t>
  </si>
  <si>
    <t>No hay información sobre la llegada de la vacuna ni sobre el inicio de la su fabricación en Venezuela</t>
  </si>
  <si>
    <r>
      <rPr>
        <sz val="7"/>
        <color rgb="FF000000"/>
        <rFont val="Arial, sans-serif"/>
      </rPr>
      <t xml:space="preserve">https://www.reuters.com/article/salud-coronavirus-venezuela-epivaccorona-idLTAKCN2DH045         </t>
    </r>
    <r>
      <rPr>
        <u/>
        <sz val="7"/>
        <color rgb="FF1155CC"/>
        <rFont val="Arial, sans-serif"/>
      </rPr>
      <t>http://vicepresidencia.gob.ve/?p=6097</t>
    </r>
  </si>
  <si>
    <t>Fechas</t>
  </si>
  <si>
    <t>Reunión</t>
  </si>
  <si>
    <t>Lugar</t>
  </si>
  <si>
    <t>Representantes venezolanos</t>
  </si>
  <si>
    <t>Representantes de Rusia</t>
  </si>
  <si>
    <t>¿Se firmó algún acuerdo?</t>
  </si>
  <si>
    <t>Primera reunión, en el marco del 55º período de sesiones de la Asamblea General de la ONU</t>
  </si>
  <si>
    <t>Nueva York</t>
  </si>
  <si>
    <t xml:space="preserve">Presidente, Hugo Chávez. </t>
  </si>
  <si>
    <t>Presidente Vladimir Putin</t>
  </si>
  <si>
    <t>https://venezuela.mid.ru/es_ES/resena-de-relaciones-ruso-venezolanas#Relacionesbilaterales</t>
  </si>
  <si>
    <t>14/05/2001</t>
  </si>
  <si>
    <t>Visita del Presidente de Venezuela</t>
  </si>
  <si>
    <t>Rusia</t>
  </si>
  <si>
    <t xml:space="preserve"> Convenio de Cooperación Técnico-Militar; un Convenio de Cooperación en la Lucha contra el Tráfico Ilícito y el Uso Indebido de Estupefacientes y Sustancias Psicotrópicas; un Programa de Intercambio Cultural, Educativo, Científico y Deportivo para los años 2001-2003 y un Convenio de Cooperación entre el Instituto de Altos Estudios Diplomáticos "Pedro Gual" y la Academia Diplomática de Rusia.</t>
  </si>
  <si>
    <t>https://www.tiwy.com/read.phtml?id=91</t>
  </si>
  <si>
    <t>14/12/2001</t>
  </si>
  <si>
    <t>Visita del Presidente del Gobierno de la Federación de Rusia</t>
  </si>
  <si>
    <t>Caracas</t>
  </si>
  <si>
    <t>Presidente del Gobierno de la Federación de Rusia, Mikhail Kassianov</t>
  </si>
  <si>
    <t>Acta de Creación de la Comisión Intergubernamental de Alto Nivel; el Convenio de Cooperación en el Área de Turismo; un Memorándum de Entendimiento entre el Banco de Desarrollo Económico y Social de la República Bolivariana de Venezuela y el Banco de Desarrollo de las Regiones de la Federación de Rusia y un Convenio de Cooperación Económico-Comercial, Científico-Técnica y Cultural entre el Estado Bolívar de la República Bolivariana de Venezuela y la Administración de la Región de Volgogrado de la Federación de Rusia</t>
  </si>
  <si>
    <t>Visita del ministro de exteriores de Venezuela</t>
  </si>
  <si>
    <t xml:space="preserve"> Ministro de exteriores, R.Chaderton</t>
  </si>
  <si>
    <t>Contacto entre los titulares de asuntos exteriores</t>
  </si>
  <si>
    <t>Canciller, Igor Ivanov</t>
  </si>
  <si>
    <t>Visita de delegaciones de legisladores venezolanos</t>
  </si>
  <si>
    <t>Delegaciones de legisladores venezolanos</t>
  </si>
  <si>
    <t>4 y 6/10/2004</t>
  </si>
  <si>
    <t>I Reunión de la Comisión Intergubernamental de Alto Nivel Venezuela-Rusia</t>
  </si>
  <si>
    <t>Vicepresidente venezolano, José Vicente Rangel</t>
  </si>
  <si>
    <t>25 y 26/11/2004</t>
  </si>
  <si>
    <t xml:space="preserve">Impulsar las relaciones bilaterales </t>
  </si>
  <si>
    <t>Moscú</t>
  </si>
  <si>
    <t>Presidente Vladimir Putin; empresarios rusos del sector petrolero; primer ministro, Mijáil Fradkov; Academia de Filosofía de Rusia.</t>
  </si>
  <si>
    <t>Acuerdos de cooperación en el campo energético, educativo, científico, tecnológico, espacial y humanitario.</t>
  </si>
  <si>
    <t>https://www.eluniverso.com/2004/11/25/0001/14/2E8191C2665D4DBA9B429CE34BBF04F4.html/</t>
  </si>
  <si>
    <t xml:space="preserve"> II Reunión de la Comisión Intergubernamental de Alto Nivel Venezuela-Rusia</t>
  </si>
  <si>
    <t xml:space="preserve"> Presidente, Hugo Chávez. Vicepresidente Ejecutivo de la República Bolivariana de Venezuela, José Vicente Rangel</t>
  </si>
  <si>
    <t xml:space="preserve">Viceprimer Ministro, Alexander Zhukov </t>
  </si>
  <si>
    <t>Acta de la II Reunión de la Comisión Intergubernamental de Alto Nivel Venezuela-Rusia.</t>
  </si>
  <si>
    <t>25 al 27/7/2006</t>
  </si>
  <si>
    <t>Visita del Presidente de la República a Vol gogrado</t>
  </si>
  <si>
    <t>Vol gogrado, Udmurtia, Moscú</t>
  </si>
  <si>
    <t xml:space="preserve">  -Convenio de cooperación económica y comercial, científico y cultural                                  -Convenio para la instalación y funcionamiento de una fábrica de armas en los espacios de CAVIM.                                                                  -Addendum para desarrollar la cooperación técnico-militar.                                                                -Carta de Intención para el Desarrollo de un Complejo Industrial Integrado de Procesamiento de Aluminio, entre la Corporación Venezolana de Guayana (CVG) y la Empresa Sual-Holding                                             -Carta de intención CVG-RUSCAOLIN                -Carta de intensión para instalación de Planta de fabricación de tubos sin costura destinados a la industria de los hidrocarburos.</t>
  </si>
  <si>
    <t>Visita de diputados de la Duma Estatal Rusa</t>
  </si>
  <si>
    <t>diputados de la Duma Estatal</t>
  </si>
  <si>
    <t>24 al 26/9/2006</t>
  </si>
  <si>
    <t>I Encuentro Empresarial Venezuela</t>
  </si>
  <si>
    <t>Audiencia de personalidades empresariales de Rusia</t>
  </si>
  <si>
    <t>Varios acuerdos entre empresas.</t>
  </si>
  <si>
    <t>12 al 17/10/2006</t>
  </si>
  <si>
    <t>III Reunión de la Comisión Mixta Intergubernamental de Alto  Nivel (CIAN) Rusia - Venezuela</t>
  </si>
  <si>
    <t xml:space="preserve">Vicepresidente de la República, José Vicente  Rangel </t>
  </si>
  <si>
    <t>Cooperación económica y militar, primera etapa de una gira que incluye a Bielorrusia e Irán</t>
  </si>
  <si>
    <t>Desarrollo de las relaciones económicas y comerciales, cooperación en seguridad energética global, cooperación militar, ventas de armas rusas, adquisición de submarinos convencionales y sistemas de defensa antiaérea</t>
  </si>
  <si>
    <t>https://elpais.com/internacional/2007/06/28/actualidad/1182981606_850215.html</t>
  </si>
  <si>
    <t>Visita del Fiscal General de Venezuela</t>
  </si>
  <si>
    <t xml:space="preserve"> Fiscal General de Venezuela, Isaías Rodríguez</t>
  </si>
  <si>
    <t>Encuentro entre Vicepresidentes</t>
  </si>
  <si>
    <t>Vicepresidente, Jorge Rodríguez</t>
  </si>
  <si>
    <t xml:space="preserve">Vicepresidente del Gobierno, Alexander Zhukov </t>
  </si>
  <si>
    <t>26/10/2007</t>
  </si>
  <si>
    <t>IV Reunión de la Comisión Intergubernamental de Alto Nivel (CIAN) Rusia-Venezuela</t>
  </si>
  <si>
    <t>Jorge Rodríguez vicepresidente Ejecutivo</t>
  </si>
  <si>
    <t>Viceprimer ministro, Alexander Dmitrievich Zuhkov. Jefe de la administración de Volgogrado, Nikolay Kirylovich Maksyuta</t>
  </si>
  <si>
    <t>Acta final de la IV Reunión de la Comisión Intergubernamental de Alto Nivel Rusia-Venezuela. Se firmarn 7 acuerdos en áreas de agroindustria, hidrocarburos, diplomacia</t>
  </si>
  <si>
    <t xml:space="preserve"> Ministro de exteriores, Nicolas Maduro</t>
  </si>
  <si>
    <t xml:space="preserve">Visita de la delegación del Comité del Consejo de Federación para Recursos Naturales y Protección del Medio Ambiente </t>
  </si>
  <si>
    <t xml:space="preserve">Delegación del Comité del Consejo de Federación para Recursos Naturales y Protección del Medio Ambiente </t>
  </si>
  <si>
    <t xml:space="preserve">Visita de amistad, en el marco de ejercicios navales conjuntos ruso-venezolanos. </t>
  </si>
  <si>
    <t>Venezuela</t>
  </si>
  <si>
    <t>Buques de Marina de guerra de Rusia encabezado por el buque insignia de la Marina del Norte, el crucero pesado atómico portamisiles "Pedro el Grande"</t>
  </si>
  <si>
    <t>Visita del Presidente del Tribunal Supremo de Rusia</t>
  </si>
  <si>
    <t>Presidente del Tribunal Supremo de Rusia, Viacheslav Lebedev</t>
  </si>
  <si>
    <t>Visitas de trabajo</t>
  </si>
  <si>
    <t>Vicepresidente, Ramón Carrizalez</t>
  </si>
  <si>
    <t>V Reunión de la Comisión Intergubernamental de Alto Nivel Venezuela-Rusia</t>
  </si>
  <si>
    <t>Ministro del Poder Popular para las Industrias Ligeras y Comercio, William Contreras</t>
  </si>
  <si>
    <t>Presidente Vladimir Putin, Viceministro de Relaciones Exteriores, Sergey Ryabkov</t>
  </si>
  <si>
    <t>Presidente ruso, Dmitri Medvédev</t>
  </si>
  <si>
    <t>Acuerdos armamentístico, energético y metalúrgico. -Acuerdo entre Petróleos de Venezuela (PDVSA) con: la petrolera rusa Lukoil, la ruso-británica TNK-BP y el gigante del gas Gazprom</t>
  </si>
  <si>
    <t>https://elpais.com/internacional/2008/07/22/actualidad/1216677611_850215.html</t>
  </si>
  <si>
    <t>Moscú, Urales</t>
  </si>
  <si>
    <t>Primer ministro; presidente, Dmitri Medvédev</t>
  </si>
  <si>
    <t>Dos acuerdos energéticos</t>
  </si>
  <si>
    <t>https://elpais.com/internacional/2008/09/25/actualidad/1222293614_850215.html</t>
  </si>
  <si>
    <t>Visita de la delegación gubernamental rusa a Venezuela.</t>
  </si>
  <si>
    <t xml:space="preserve">Vicepresidente del Gobierno, Igor Sechin </t>
  </si>
  <si>
    <t>septiembre - octubre de 2008</t>
  </si>
  <si>
    <t xml:space="preserve">Visita de la delegación del grupo interparlamentario de amistad "Rusia-Venezuela" de la Asamblea Nacional venezolana </t>
  </si>
  <si>
    <t xml:space="preserve">Delegación del grupo interparlamentario de amistad "Rusia-Venezuela" de la Asamblea Nacional </t>
  </si>
  <si>
    <t>Visita del Presidente de la Federación de Rusia</t>
  </si>
  <si>
    <t>Presidente de la Federación de Rusia, Dmitri Medvédev</t>
  </si>
  <si>
    <t>Acuerdos de Cooperación en diversas áreas, entre ellos uno para la cooperación en el uso de la energía nuclear con fines pacíficos, el cual busca promover proyectos bilaterales en dicho campo</t>
  </si>
  <si>
    <t xml:space="preserve">Visita de la delegación de la Comisión para Política Económica, Gestión Empresarial y la Propiedad del Consejo de Federación </t>
  </si>
  <si>
    <t xml:space="preserve">Comisión para Política Económica, Gestión Empresarial y la Propiedad del Consejo de Federación </t>
  </si>
  <si>
    <t>Acuerdo sobre la creación del Banco Ruso-Venezolano.</t>
  </si>
  <si>
    <t>Visita del Viceprimer Ministro del Gobierno de la Federación de Rusia</t>
  </si>
  <si>
    <t>Viceprimer Ministro del Gobierno, Igor Sechin</t>
  </si>
  <si>
    <t>Acta de la Reunión de la Comisión Intergubernamental CIAN V para formalizar los compromisos adquiridos en las mesas de trabajo en el área de finanzas, economía, comercio y energía, incluyendo uso de la energía atómica con fines pacíficos.
Acuerdos bilaterales en materia de minería, telecomunicaciones, agricultura y alimentación, educación, ambiente, transporte y en el área de política exterior y técnico militar.</t>
  </si>
  <si>
    <t>VI Reunión de la Comisión Intergubernamental de Alto Nivel Venezuela-Rusia</t>
  </si>
  <si>
    <t>San Petersburgo</t>
  </si>
  <si>
    <t>Acta de la Subcomisión de Energía</t>
  </si>
  <si>
    <t>Foro de Negocios Rusia-Venezuela, mientras que el jueves se reunirá con el presidente ruso, Dmitri Medvedev, y el primer ministro, Vladimir Putin.</t>
  </si>
  <si>
    <t>10 acuerdos de cooperación técnico-militar, energética y financiera, acuerdo entre la compañía rusa Transneft. Acuerdos de infraestructuras, transporte y agricultura.</t>
  </si>
  <si>
    <t>https://www.bbc.com/mundo/america_latina/2009/09/090909_1735_chavez_rusia_acuerdo_alf</t>
  </si>
  <si>
    <t>Visita de la delegación de la Duma Estatal y reunión conjunta del grupo de amistad interparlamentaria "Rusia-Venezuela"</t>
  </si>
  <si>
    <t>Delegación de la Duma Estatal y grupo de amistad interparlamentaria "Rusia-Venezuela"</t>
  </si>
  <si>
    <t>VII Reunión de la Comisión Intergubernamental de Alto Nivel Rusia-Venezuela</t>
  </si>
  <si>
    <t>Vicepresidente del Ejecutivo venezolano, Elías Jaua</t>
  </si>
  <si>
    <t>Presidente Vladimir Putin, Vicepresidente del Gobierno ruso, Igor Sechin</t>
  </si>
  <si>
    <t>Acuerdos en áreas de energía, agricultura, transporte, educación, inversión financiera, cultura y prevención de desastres. Uno de los proyectos evaluados y que reviste de especial importancia es la creación del Banco Binacional ruso-venezolano y la constitución de la empresa mixta para la explotación de gas natural.</t>
  </si>
  <si>
    <t>Visita del Alcalde de Moscú</t>
  </si>
  <si>
    <t xml:space="preserve">Alcalde de Moscú, Yuri Luskov </t>
  </si>
  <si>
    <t>Acta entre el Ministerio del Poder Popular para las Obras Públicas y Vivienda de la República Bolivariana de Venezuela y la Alcaldía de Moscú de la Federación de Rusia sobre la Cooperación en el área de la elaboración del Plan General del Desarrollo de las Ciudades y Modernización de la Infraestructura Urbana.</t>
  </si>
  <si>
    <r>
      <rPr>
        <u/>
        <sz val="10"/>
        <color theme="1"/>
        <rFont val="Arial"/>
      </rPr>
      <t xml:space="preserve">Página 212. </t>
    </r>
    <r>
      <rPr>
        <u/>
        <sz val="10"/>
        <color theme="1"/>
        <rFont val="Arial"/>
      </rPr>
      <t>https://drive.google.com/file/d/0B5jaYjSGSKJdbGVoN2JuNzQya1E/view?resourcekey=0-pDDxeznKyLtfUI4xk9kPew</t>
    </r>
  </si>
  <si>
    <t>14 y 15 de octubre de 2010</t>
  </si>
  <si>
    <t xml:space="preserve">Seguimiento a los proyectos acordados durante la VII Reunión de la Intergubernamental del Alto Nivel Venezuela - Rusia (CIAN) </t>
  </si>
  <si>
    <t>Canciller, Sergey Lavrov</t>
  </si>
  <si>
    <t>Visita del vicepresidente del Gobierno ruso, para revisar los documentos a suscribir en VIII Comisión</t>
  </si>
  <si>
    <t>Presidente, Hugo Chávez,  Vicepresidente de la República Elías Jaua, el Ministro del Poder Popular para la Defensa Carlos Mata Figueroa, el Ministro del Poder Popular para Energía y Petróleo Rafael Ramírez, el Ministro del Poder Popular para Finanzas Jorge Giordano</t>
  </si>
  <si>
    <t>Vicepresidente del Gobierno, Igor Sechin</t>
  </si>
  <si>
    <t>Acuerdos sobre cooperación ruso-venezolana en las esferas financiero-crediticia y energética.</t>
  </si>
  <si>
    <t>https://venezuela.mid.ru/es_ES/resena-de-relaciones-ruso-venezolanas</t>
  </si>
  <si>
    <t>VIII Comisión Mixta de Rusia y Venezuela</t>
  </si>
  <si>
    <t>Vicepresidente ejecutivo, Elías Jaua; viceministro de Relaciones Exteriores, Temir Porras</t>
  </si>
  <si>
    <t>Primer ministro ruso Vladímir Putin y el presidente Dmitri Medvédev</t>
  </si>
  <si>
    <t>Acuerdos en energía y la defensa hasta la agricultura, la industria, el comercio y la cultura, vivienda e infraestructura. Firma de acuerdos de cooperación: constitución de empresas mixtas: una para fabricar bioplástico y otra para el cultivo de flores, de energía y petróleo en el Bloque Carabobo 2 y otra en Bloque Junín 6, en la Faja del Orinoco.</t>
  </si>
  <si>
    <t>https://actualidad.rt.com/actualidad/view/36322-Rusia-y-Venezuela-abonan-su-amistad-estratégica-con-envíos-de-armas-y...-de-flores</t>
  </si>
  <si>
    <t>I Reunión de Consultas Políticas en el 
marco del Plan de Consultas entre el Ministerio de Asuntos Exteriores  de la Federación de Rusia y el Ministerio del Poder Popular para  Relaciones Exteriores de la República Bolivariana de Venezuela para los años 2011-2014, suscrito en Caracas el 23 de agosto de 2011.</t>
  </si>
  <si>
    <t>Viceministro para Europa de la República Bolivariana de Venezuela,  Temir Porras Ponceleón</t>
  </si>
  <si>
    <t>Viceministro de Asuntos Exteriores de la 
Federación de Rusia, Sergey Ryabkov</t>
  </si>
  <si>
    <t>Acuerdo Técnico sobre el procedimiento para la  contabilidad, cobros y pagos según el Convenio entre el Gobierno de  la Federación de Rusia y la República Bolivariana de Venezuela sobre  el otorgamiento al Gobierno de República Bolivariana de Venezuela  del Crédito Estatal,</t>
  </si>
  <si>
    <t xml:space="preserve"> Visita del presidnete de Rosneft, para revisar los principales proyectos  de cooperación conjunta en el área energética entre Venezuela y  Rusia.
</t>
  </si>
  <si>
    <t>Presidente de la compañía 
rusa CP Rosneft, Igor Sechin</t>
  </si>
  <si>
    <t>7 Acuerdos. Conformación de la  Empresa Mixta para la exploración y explotación del Campo  Carabobo, Bloque 2 (Norte) y Bloque 4 (Oeste) de la Faja Petrolífera  del Orinoco (FPO).</t>
  </si>
  <si>
    <t xml:space="preserve">Acto conmemorativo sobre la extracción del primer barril petrolero de  producción temprana, de la empresa mixta PETROMIRANDA,  y proyectos relacionados a la  utilización de Coque venezolano con la empresa rusa Inter Rao Ues </t>
  </si>
  <si>
    <t xml:space="preserve"> Faja petrolífera del Orinoco - Desarrollo urbanístico de  la Gran Misión Vivienda Venezuela, ubicado en el Fuerte Tiuna</t>
  </si>
  <si>
    <t>Ministro de Petróleo y Minería, Rafael Ramírez</t>
  </si>
  <si>
    <t>Presidente de la Empresa CP Rosneft  C.A., Igor Sechin y el Viceministro para Europa, Temir Porras  Ponceleón.</t>
  </si>
  <si>
    <t>29 y 30/01/2013</t>
  </si>
  <si>
    <t>Visita que realizó el presidente de Rosneft</t>
  </si>
  <si>
    <t>8 acuerdos en el área petrolera</t>
  </si>
  <si>
    <t xml:space="preserve">IX Reunión de la Comisión Intergubernamental de Alto  Nivel (CIAN) Venezuela-Rusia </t>
  </si>
  <si>
    <t>Canciller Elías Jaua Milano</t>
  </si>
  <si>
    <t>Titular de Comercio e Industrias, Denís Manturov</t>
  </si>
  <si>
    <t>2 acuerdos en las áreas de petróleo y relaciones exteriores.</t>
  </si>
  <si>
    <t>https://flacso.org/país/venezuela?page=84</t>
  </si>
  <si>
    <t>21 al 23/05/2013</t>
  </si>
  <si>
    <t>Primer Congreso Ruso-Venezolano para asuntos de petróleo pesado y extrapesado.</t>
  </si>
  <si>
    <t>Isla de Margarita</t>
  </si>
  <si>
    <t xml:space="preserve">I Comisión de Consultas Bilaterales en materia de  Información y Prensa Venezuela-Rusia </t>
  </si>
  <si>
    <t>Se sentaron las bases para avanzar en la  cooperación en materia de comunicación e información.</t>
  </si>
  <si>
    <t>1 y 2/07/2013</t>
  </si>
  <si>
    <t xml:space="preserve"> II Cumbre de Jefes de Estado y de  Gobierno del Foro de Países Exportadores de Gas (FPEG). </t>
  </si>
  <si>
    <t>Presidente, Nicolás  Maduro Moros</t>
  </si>
  <si>
    <t>4 Acuerdos en la esfera energética y gasífera.</t>
  </si>
  <si>
    <t>Visita del Primer Vicepresidente del Consejo de la Federación de la Asamblela Federal de Rusia</t>
  </si>
  <si>
    <t>Primer Vicepresidente del Consejo de la Federación de la  Asamblea (Cámara Alta del Parlamento), Alexander  Torshin</t>
  </si>
  <si>
    <t>proyectos que permitan dinamizar la relación interregional venezolano rusa.</t>
  </si>
  <si>
    <t>24 al 27/09/2013</t>
  </si>
  <si>
    <t>Visita de trabajo que realizó la Presidenta del Consejo Nacional Electoral</t>
  </si>
  <si>
    <t>Presidenta del Consejo  Nacional Electoral, Tibisay Lucena</t>
  </si>
  <si>
    <t>Protocolo de Cooperación con el objeto de compartir la experiencia e información sobre los procesos electorales de ambos países</t>
  </si>
  <si>
    <t>Visita del Secretario del Consejo de Seguridad de la Federación de Rusia</t>
  </si>
  <si>
    <t>Secretario del Consejo de Seguridad de la Federación de Rusia, 
Nicolai Pátrushev</t>
  </si>
  <si>
    <t>Impulsar la cooperación en materia de  seguridad nacional y regiona</t>
  </si>
  <si>
    <t xml:space="preserve">Visitó del Presidente de la Asamblea Nacional </t>
  </si>
  <si>
    <t>Presidente de la Asamblea, Nacional Diosdado Cabello</t>
  </si>
  <si>
    <t xml:space="preserve">Visita de una representativa delegación rusa </t>
  </si>
  <si>
    <t>Secretario del Consejo de Seguridad de Rusia Nikolay Patrushev</t>
  </si>
  <si>
    <t xml:space="preserve"> Visita de la delegación de la Comisión Electoral Central de Rusia </t>
  </si>
  <si>
    <t xml:space="preserve"> Delegación de la Comisión Electoral Central de Rusia encabezada por el Sr. Viktor Churov.</t>
  </si>
  <si>
    <t>30/05/2014</t>
  </si>
  <si>
    <t xml:space="preserve"> X Comisión Intergubernamental de Alto Nivel (CIAN) Venezuela-Rusia</t>
  </si>
  <si>
    <t>Relaciones Exteriores venezolano, Elías Jaua / Ministra de Defensa, Carmen Meléndez</t>
  </si>
  <si>
    <t>Ministro de Comercio, Denis Manturov / Ministro de Defensa, Serguei Shoigu</t>
  </si>
  <si>
    <t>Acuerdos de cooperación bilateral en materia política, económica, industrial, comercial, energética y militar. -Acuerdos de investigación conjunta de yacimientos en territorio venezolano, para cooperar en la lucha antidrogas entre ambas naciones, en materia de defensa. Acta Final</t>
  </si>
  <si>
    <t>Celebraciones con motivo del 60º aniversario del natalicio de Hugo Chávez</t>
  </si>
  <si>
    <t>Primer vicepresidente del Consejo, Alexander Torshin</t>
  </si>
  <si>
    <t>15 y 16/01/2015</t>
  </si>
  <si>
    <t>Gira del presidente venezolano por los paísesproductores de petróleo</t>
  </si>
  <si>
    <t>Visita para ampliar la inversión de la estatal rusa Gazprom en campos petroleros de la Faja Petrolífera del Orinoco, como estrategia para la recuperación de los precios del crudo</t>
  </si>
  <si>
    <t>Visita del ministro de defensa de Rusia</t>
  </si>
  <si>
    <t>Ministro de Defensa, Serguey Shoygu</t>
  </si>
  <si>
    <t>Celebración del 70° Aniversario de la Victoria en la Gran Guerra Patria</t>
  </si>
  <si>
    <t>http://vicepresidencia.gob.ve/?p=2783</t>
  </si>
  <si>
    <t>26/05/2015</t>
  </si>
  <si>
    <t>XI Reunión de la Comisión Intergubernamental de Alto Nivel Venezuela-Rusia</t>
  </si>
  <si>
    <t>Canciller, Delcy Rodríguez</t>
  </si>
  <si>
    <t>Primer ministro, Dimitri Rogozin</t>
  </si>
  <si>
    <t>Acuerdos. Acta final</t>
  </si>
  <si>
    <t>Celebraciones dedicadas a la terminación de la Segunda Guerra Mundial</t>
  </si>
  <si>
    <t>Beijing</t>
  </si>
  <si>
    <t>Cumbre del FPEG</t>
  </si>
  <si>
    <t>Teherán</t>
  </si>
  <si>
    <t>Congreso Mundial de Energía</t>
  </si>
  <si>
    <t>Estambul</t>
  </si>
  <si>
    <t>XII Reunión de la Comisión Intergubernamental de Alto Nivel Venezuela-Rusia</t>
  </si>
  <si>
    <t xml:space="preserve">Presidente, Nicolás  Maduro Moros, Presidenta de la CIAN por Venezuela Delcy Rodríguez </t>
  </si>
  <si>
    <t>Sr. Dmitry Rogozin</t>
  </si>
  <si>
    <t>200 instrumentos en las áreas de industria, comercio, salud, educación, alimentación, infraestructura, hidrocarburos, deporte y cultura.  Acuerdo de suministros del trigo ruso al mercado venezolano</t>
  </si>
  <si>
    <t>1 al 3/6/2017</t>
  </si>
  <si>
    <t xml:space="preserve">Foro Económico Internacional de San Petersburgo </t>
  </si>
  <si>
    <t>Ministro de Comercio Exterior e Inversión Extrajera, Jesús Faría</t>
  </si>
  <si>
    <t xml:space="preserve">Conversación telefónica entre los presidentes </t>
  </si>
  <si>
    <t>Telefónica</t>
  </si>
  <si>
    <t>Alianzas de cooperación bilateral</t>
  </si>
  <si>
    <t xml:space="preserve"> VI Conferencia de Moscú sobre la Seguridad Internacional.</t>
  </si>
  <si>
    <t>Delegación venezolana</t>
  </si>
  <si>
    <t>Marco de la 72° Asamblea General de la ONU. Reunión entre ministros de relaciones exteriores de ambos paises</t>
  </si>
  <si>
    <t>Ministro de Relaciones Exteriores, Jorge Arreaza</t>
  </si>
  <si>
    <t>Ministro de Asuntos Exteriores, Sergey Lavrov</t>
  </si>
  <si>
    <t>Foro Inernacional de Desarrollo y Eficiencia Energética "Semana Energética Rusa"</t>
  </si>
  <si>
    <t>http://vicepresidencia.gob.ve/?p=2784</t>
  </si>
  <si>
    <t>Reunión de empresas rusas y venezolanas en materia militar</t>
  </si>
  <si>
    <t>Directivos de la Compañía Anónima Venezolanas de Industrias Militares (Cavim)</t>
  </si>
  <si>
    <t>Representantes de las empresas Rosoboronexport y Technopromexport</t>
  </si>
  <si>
    <t>Acuerdos de cooperación técnico-militar</t>
  </si>
  <si>
    <t>https://www.infodefensa.com/latam/2017/11/05/noticia-venezolana-industrias-militares-empresas-rusas-consolidan-acuerdos.html</t>
  </si>
  <si>
    <t>20 al 24/11/2017</t>
  </si>
  <si>
    <t xml:space="preserve"> XIII Comisión Intergubernamental de Alto Nivel (CIAN)</t>
  </si>
  <si>
    <t>Moscú y Sochi</t>
  </si>
  <si>
    <t>Viceministro para el Desarrollo de las Tecnologías de la Información y la Comunicación, Camilo Torres; en la subcomisión Agricultura, Reinaldo Castañeda, presidente del consorcio Agrosur y en la subcomisión de Industria, Comercio y Minería, Víctor Cano, ministro de Desarrollo Minero Ecológico.</t>
  </si>
  <si>
    <t>Memorándum de Entendimiento entre ROSPATENy SAPI.                                 -Memorando de Entendimiento entre CORPOVEX y Prodintorg.                                       Acuerdos en materia de industria, comercio, minería, transporte, agrícola, educación, ciencia y tecnología.    Acta final de la XIII Reunión de la Comisión Intergubernamental de Alto Nivel Venezuela-Rusia</t>
  </si>
  <si>
    <t>http://www.desarrollominero.gob.ve/instalan-mesa-de-trabajo-de-la-comision-de-alto-nivel-rusia-venezuela-para-acuerdos-economicos/</t>
  </si>
  <si>
    <t>Visita del Viceministro para Inversión y Exploración Ecomineras de Venezuela a Rusia</t>
  </si>
  <si>
    <t xml:space="preserve">Viceministro para Inversión y Exploración Ecomineras, Franklin Ramírez </t>
  </si>
  <si>
    <t>Vicejefe de la Agencia Federal de Recursos Minerales de Rusia (Rosnedra), Andrei Fiódorovich Morozov</t>
  </si>
  <si>
    <t>Condiciones de cooperación minera con Rusia, para los próximos cinco años</t>
  </si>
  <si>
    <t xml:space="preserve">2 y el 3 de abril de 2018 </t>
  </si>
  <si>
    <t xml:space="preserve">Reunión de negociaciones </t>
  </si>
  <si>
    <t>Vicepresidente Sectorial de Economía Wilmar Castro Soteldo</t>
  </si>
  <si>
    <t xml:space="preserve">Viceministro de Industria y Comercio Oleg Ryazantsev </t>
  </si>
  <si>
    <t xml:space="preserve">Negociaciones con los representantes del sector agropecuario de la República. </t>
  </si>
  <si>
    <t>Delegación del Ministerio de Agricultura de Rusia</t>
  </si>
  <si>
    <t xml:space="preserve">Acordaron continuar los suministros de trigo ruso a Venezuela </t>
  </si>
  <si>
    <t>Visita de la delegación de la Comisión Central Electoral de Rusia</t>
  </si>
  <si>
    <t xml:space="preserve">Consejo Nacional Electoral </t>
  </si>
  <si>
    <t>Comisión Central Electoral de Rusia encabezada por Vasiliy Likhachev</t>
  </si>
  <si>
    <t>Protocolo de Cooperación.</t>
  </si>
  <si>
    <t>Foro Económico Internacional de San Petersburgo</t>
  </si>
  <si>
    <t>Vicepresidente sectorial de Economía, Wilmar Castro Soteldo. Ministro del Poder Popular para Desarrollo Minero Ecológico, Víctor Cano</t>
  </si>
  <si>
    <t>Viceministro de Recursos Minerales de Rusia, Evgeny Kiselev</t>
  </si>
  <si>
    <t>Evaluar proyectos conjuntos de exploración y explotación de recursos de alto valor como coltán, diamante y níquel</t>
  </si>
  <si>
    <t>http://www.desarrollominero.gob.ve/motor-minero-evaluo-con-rusia-desarrollo-de-proyectos-estrategicos-de-coltan-diamante-y-niquel/</t>
  </si>
  <si>
    <t>Foro Internacional para el Desarrollo de Parlamentarismo</t>
  </si>
  <si>
    <t xml:space="preserve">Segundo Vicepresidente de la Asamblea Nacional Constituyente Sr. Elvis Amoroso </t>
  </si>
  <si>
    <t>Ceremonia de inauguración del Presidente de Turquía Recep Tayip Erdogan</t>
  </si>
  <si>
    <t>Turquía</t>
  </si>
  <si>
    <t>Presidente del Gobierno de Rusia Dmitry Medvedev</t>
  </si>
  <si>
    <t>Reunión para discutir la cooperación con los países exportadores de petróleo miembros y no miembros de la OPEP</t>
  </si>
  <si>
    <t xml:space="preserve"> Ministro de Petróleo, Eulogio Del Pino</t>
  </si>
  <si>
    <t xml:space="preserve">Ministro de Energía, Alexander Novak </t>
  </si>
  <si>
    <t>73° período de la Asamblea General de la ONU</t>
  </si>
  <si>
    <t>Canciller Sergey Lavrov</t>
  </si>
  <si>
    <t>Visita del presidente Nicolás Maduro a la Federación de Rusia</t>
  </si>
  <si>
    <t xml:space="preserve"> Acuerdos por aproximadamente 6 mil millones de dólares, en los sectores petrolero y minero. (Sin detalles). </t>
  </si>
  <si>
    <t>Delegación venezolana visita a Moscú</t>
  </si>
  <si>
    <t>Viceministro para Inversión y Exploración Ecomineras de Venezuela, Franklin Ramírez</t>
  </si>
  <si>
    <t>Acuerdo de condiciones de cooperación minera con Rusia, para los próximos cinco años.</t>
  </si>
  <si>
    <t>http://www.desarrollominero.gob.ve/venezuela-actualizara-su-mapa-geologico-en-cooperacion-con-rusia/</t>
  </si>
  <si>
    <t>4 y 5/04/2019</t>
  </si>
  <si>
    <t>XIV Comisión Intergubernamental de Alto Nivel</t>
  </si>
  <si>
    <t>Vicepresidente sectorial de Economía, Tareck El Aissami. Vicepresidente sectorial de Planificación, Ricardo Menéndez. Ministro de Agricultura Productiva y Tierras, Wilmar Castro Soteldo.</t>
  </si>
  <si>
    <t>Viceprimer ministro ruso Yuri Borisov. Ministro de Agricultura, Vasily Lavrovskiy</t>
  </si>
  <si>
    <t>https://lanaciondominicana.com/noticia/rusia-y-venezuela-firman-acuerdos-y-refuerzan-base-para-cooperacion/80212/</t>
  </si>
  <si>
    <t>Foro Económico Internacional de San Petersburgo.</t>
  </si>
  <si>
    <t>Vicepresidente Sectorial de Economía, Tareck El Aissami</t>
  </si>
  <si>
    <t>Co-presidente de la Comisión Intergubernamental de Alto Nivel (CIAN), Yuri Borísov; ministro de Industria y Comercio , Denís Mantúrov</t>
  </si>
  <si>
    <t>Acuerdos de cooperación en el campo energético, farmacéutico, comercial y técnico-científico. Alianza estratégica comercial farmacéutica entre Espromed Bio y la Sociedad Geopharma, para el suministro y producción de insulina en Venezuela.</t>
  </si>
  <si>
    <t>http://www.mppre.gob.ve/2019/06/09/acuerdos-cooperacion-foro-economico/</t>
  </si>
  <si>
    <t>Visita del presidente venezolano a Rusia</t>
  </si>
  <si>
    <t>Revisar el mapa de cooperación bilateral y trazar nuevas rutas para la profundización del sistema de cooperación e intercambio entre los pueblos</t>
  </si>
  <si>
    <t>Presidentes, Vladímir Putin</t>
  </si>
  <si>
    <t>Abordaron la deuda de Venezuela que asciende a unos 3.000 millones de dólares</t>
  </si>
  <si>
    <t>https://www.efe.com/efe/america/economia/maduro-y-putin-abordaron-la-deuda-contraida-por-venezuela-con-rusia/20000011-4076474</t>
  </si>
  <si>
    <t>Reunión de respaldo militar</t>
  </si>
  <si>
    <t>Canciller Serguéi Lavrov</t>
  </si>
  <si>
    <t>Preámbulo a la XV reunión de la Comisión de Alto Nivel (CIAN) Venezuela-Rusia.</t>
  </si>
  <si>
    <t>Vice primer ministro, Yuri Borísov</t>
  </si>
  <si>
    <t>Evaluan los proyectos conjuntos en distintos sectores, principalmente en las áreas energética, salud, agricultura y transporte.</t>
  </si>
  <si>
    <t>https://www.telesurtv.net/news/rusia-venezuela-consolidacion-relaciones-cooperacion-20200626-0004.html</t>
  </si>
  <si>
    <t>XV comisión de alto nivel Rusia-Venezuela</t>
  </si>
  <si>
    <t xml:space="preserve">Presidente, Nicolás  Maduro Moros. Cinco comisiones técnicas </t>
  </si>
  <si>
    <t>Vice primer ministro ruso, Yuri Borísov</t>
  </si>
  <si>
    <t>12 acuerdos en materia financiera, energética, comercial, militar, alimentaria, de salud y otros campos</t>
  </si>
  <si>
    <t>2 al 5/06/2021</t>
  </si>
  <si>
    <t>XXIV Foro Económico Internacional de San Petersburgo</t>
  </si>
  <si>
    <t>Ministro del Poder Popular para el Turismo, Alí Padrón; ministra para Ciencia y Tecnología, Gabriela Jiménez-Ramírez; ministros de Agricultura Productiva, Wilmar Castro Soteldo</t>
  </si>
  <si>
    <t>Viceprimer ministro, Alexander Novak; Vicejefa de la Agencia Federal de Turismo, Elena Lysenkova</t>
  </si>
  <si>
    <t>Acuerdo de Cooperación en Materia Turismo Rusia-Venezuela. Acuerdos de cooperación en el campo energético, farmacéutico, comercial y técnico-científico</t>
  </si>
  <si>
    <t>https://www.vtv.gob.ve/venezuela-rusia-acuerdo-cooperacion-turismo/</t>
  </si>
  <si>
    <t>23 y 24/06/2021</t>
  </si>
  <si>
    <t>IX Conferencia de Seguridad Internacional</t>
  </si>
  <si>
    <t>Ministro de Exteriores, Serguei Lavrov</t>
  </si>
  <si>
    <t>https://www.france24.com/es/europa/20210624-conferencia-seguridad-internacional-rusia-apoya-venezuela-myanmar</t>
  </si>
  <si>
    <t>11 al 15 /10/2021</t>
  </si>
  <si>
    <t>XV Comisión Intergubernamental de Alto Nnivel Rusia-Venezuela CIAN Rusia Venezuela en San Petersburgo</t>
  </si>
  <si>
    <t>Ministro del Poder Popular de Industrias y Producción Nacional, Jorge Arreaza, Héctor Silva, viceministro para Comercio Exterior y Promoción de Inversiones. Luis Laya, ministro del Poder Popular para Pesca y Acuicultura, viceministro de Recursos, Tecnología y Regulación del Ministerio de Salud, Gerardo Briceño</t>
  </si>
  <si>
    <t>vice primer ministro ruso, Yuri Borisov</t>
  </si>
  <si>
    <t>Suscribieron nueve acuerdos en las áreas de energía, industria, finanzas, ciencia y tecnología, cultura, deporte, salud y turismo.</t>
  </si>
  <si>
    <t>http://mppre.gob.ve/2021/10/15/comision-intergubernamental-rusia-venezuela-concluye-firma-nuevos-acuerdos-cooperacion/</t>
  </si>
  <si>
    <t>Félix Plasencia viajó a Rusia por invitación de su homólogo Serguéi Lavrov, para fortalecer la alianza entre los dos países</t>
  </si>
  <si>
    <t>Félix Plasencia Ministro de Relaciones Exteriores</t>
  </si>
  <si>
    <t>Seguéi Labrov, canciller de Rusia</t>
  </si>
  <si>
    <t>Se desconoce</t>
  </si>
  <si>
    <t>https://www.telesurtv.net/news/venezuela-rusia-fortaleceran-cooperacion-bilateral-20211107-0014.html</t>
  </si>
  <si>
    <t>Intercambio entre el ministro de Defensa Vladimir Padrino y el embajador de Rusia en Venezuela</t>
  </si>
  <si>
    <t>Vladimir Padrino MInistro de Defensa</t>
  </si>
  <si>
    <t>Sergey Melik-Bagdasarov, embajador de Rusia en Caracas</t>
  </si>
  <si>
    <t>https://www.dw.com/es/venezuela-y-rusia-buscan-acuerdos-para-fortalecer-la-soberan%C3%ADa/a-59852541</t>
  </si>
  <si>
    <t>Viceprimer ministro ruso Yuri Borísov visita Caracas y se reune con Nicolás Maduro y Tareck El Aissami en el marco de la CIAN</t>
  </si>
  <si>
    <t xml:space="preserve">Nicolás Maduro
Tarek El Aissami
</t>
  </si>
  <si>
    <t>Yuri Borísov</t>
  </si>
  <si>
    <t>Se desconoce. Se difundió que revisaron planes de desarrollo enmarcados en las relaciones bilaterales</t>
  </si>
  <si>
    <t>http://www.minpet.gob.ve/index.php/es-es/27-noticias-slider/2505-rusia-y-venezuela-afianzan-relaciones-estrategicas-tras-visita-de-viceprimer-ministro-yuri-borisov</t>
  </si>
  <si>
    <t>Vicepresidenta del gobierno de Venezuela Delcy Rodríguez se reúnen con el canciller de Rusia Serguéi Lavrov</t>
  </si>
  <si>
    <t>Antalya - Turquía</t>
  </si>
  <si>
    <t>Vicepresidenta Delcy Rodríguez
Canciller Félix Placencia</t>
  </si>
  <si>
    <t>No, reafirmaron la identidad de los enfoques de Rusia y Venezuela sobre los problemas mundiales más apremiantes y condenaron las ilegales medidas coercitivas unilaterales utilizadas como instrumento de injerencia en los asuntos de soberanía de los estados</t>
  </si>
  <si>
    <t>https://efectococuyo.com/politica/delcy-rodriguez-reune-canciller-ruso-serguei-lavrov-turquia/</t>
  </si>
  <si>
    <t>Anunciado y aprobado por los gobiernos y parlamentos</t>
  </si>
  <si>
    <t>Embajador de Rusia en Caracas Sergei Melik-Bagdasarov y presidente de Fundayacucho Kennedy Morales</t>
  </si>
  <si>
    <t>Kennedy Morales Presidente de Fundayacucho</t>
  </si>
  <si>
    <t>Embajador Sergei Melik-Bagdasarov</t>
  </si>
  <si>
    <t>Exploraron desarrollar cooperación en educación e intercambio estudiantil</t>
  </si>
  <si>
    <t>https://sputniknews.lat/20220602/venezuela-y-rusia-evaluan-desarrollo-de-cooperacion-en-area-de-educacion-1126160814.html</t>
  </si>
  <si>
    <t>Gaceta Oficial N° 6.669. En la exploración y utilización del espacio ultraterrestre y la aplicación práctica de equipos espaciales y tecnologías espaciales con fines pacíficos. 
El 9 de abril el gobierno ruso anuncia la aprobación de la cooperación con Venezuela, luego de renunciar a la participación en la Estación Espacial Internacional
La Duma (Cámara Baja de Rusia) ratificó el acuerdo el 25 de mayo de 2022 y el presidente ruso lo hizo en junio de 2022. Tendrá una duración de 5 años y prevé la cooperación en áreas como las comunicaciones por satélite y tecnologías, la navegación por satélite, biología y medicina espacial y vuelos espaciales tripulados, entre otras.</t>
  </si>
  <si>
    <t xml:space="preserve">Reunión de proclamación de Alianza Estratégica. </t>
  </si>
  <si>
    <t xml:space="preserve">Canciller Carlos Faría </t>
  </si>
  <si>
    <t>Fortalecer y profundizar relaciones bilaterales</t>
  </si>
  <si>
    <t>https://talcualdigital.com/canciller-carlos-faria-dio-estatus-sobre-reactivacion-del-dialogo-y-rusia-saludo-los-avances/</t>
  </si>
  <si>
    <t xml:space="preserve">Presidente de la AN Jorge Rodríguez </t>
  </si>
  <si>
    <t>Reunión para instalar grupo de amistad parlamentaria Venezuela - Rusia</t>
  </si>
  <si>
    <t>Se instaló grupo de amistad parlamentaria</t>
  </si>
  <si>
    <t>https://www.vtv.gob.ve/instalan-grupo-amistad-parlamentaria-venezuela-rusia/</t>
  </si>
  <si>
    <t>Yuri Borisov, vice primer ministro de Rusia, co presidente de la CIAN. Sergey Melik, embajador; Aleksandr Fomin, viceministro de Defensa; Timur Maksimov, viceministro de Finanzas; Vyacheslav Babich, vicedirector del Servicio Federal de Cooperación Técnico-Militar; Anastasia Vinogradova, asesora del Vicepresidente de Gobierno de la Federación de Rusia; Elena Kudryavtseva, vicedirectora del Departamento para América Latina del Ministerio de Asuntos Exteriores de la Federación de Rusia y Mikhail Dorofeev, vicepresidente de “Promsvyazbank” S.A.P.</t>
  </si>
  <si>
    <t>Nicolás Maduro, presidente. Tareck El Aisammi, co presidente de la CIAN, vicepresidente de economía y Ministro de Petróleo; Delcy Rodríguez, vicepresidenta Ejecutiva; Félix Plasencia, ministro para Relaciones Exteriores; Joselit Ramírez, superintendente de Criptoactivos y Actividades Conexas (SUNACRIP) y Asdrúbal Chávez, presidente de Petróleos de Venezuela S.A. (PDVSA), entre otros</t>
  </si>
  <si>
    <t>Se firmó el acuerdo pero no ha iniciado la explotación</t>
  </si>
  <si>
    <t>Semana Energética de Rusia</t>
  </si>
  <si>
    <t>Carlos Faría, cancille, Jesús Salazar, embajador de Venezuela en Rusia; Hipólito Abreu, ministro del Poder Popular de Industria y Producción Nacional; Yvan Gil, viceministro para Europa; Asdrúbal Chávez, presidente de Petróleos de Venezuela (PDVSA); Yomana Koteich y Astrid Da Costa, del ministerio del Poder Popular de Petróleo y Freddy Baptista, gerente corporativo de la presidencia de PDVSA.</t>
  </si>
  <si>
    <t>Alexander Novak, viceprimer ministro de Rusia y copresidente de la CIAN Rusia - Venezuela</t>
  </si>
  <si>
    <t>Se anunció la firma de acuerdos en diciembre con ocasión de la reunión de la CIAN</t>
  </si>
  <si>
    <t>https://mppre.gob.ve/2022/10/13/venezuela-rusia-revisan-avance-de-proyectos-firmaran-reunion-cian-caracas/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</si>
</sst>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mmmm\ yyyy"/>
    <numFmt numFmtId="166" formatCode="mm/dd/yyyy"/>
  </numFmts>
  <fonts count="143">
    <font>
      <sz val="10"/>
      <color rgb="FF000000"/>
      <name val="Arial"/>
      <scheme val="minor"/>
    </font>
    <font>
      <b/>
      <sz val="10"/>
      <color rgb="FFFFFFFF"/>
      <name val="Arial"/>
      <scheme val="minor"/>
    </font>
    <font>
      <b/>
      <sz val="10"/>
      <color theme="0"/>
      <name val="Arial"/>
      <scheme val="minor"/>
    </font>
    <font>
      <b/>
      <sz val="8"/>
      <color rgb="FFFFFFFF"/>
      <name val="Arial"/>
      <scheme val="minor"/>
    </font>
    <font>
      <b/>
      <sz val="8"/>
      <color theme="0"/>
      <name val="Arial"/>
      <scheme val="minor"/>
    </font>
    <font>
      <sz val="10"/>
      <color rgb="FFFFFFFF"/>
      <name val="Arial"/>
      <scheme val="minor"/>
    </font>
    <font>
      <sz val="10"/>
      <color theme="1"/>
      <name val="Arial"/>
      <scheme val="minor"/>
    </font>
    <font>
      <sz val="8"/>
      <color rgb="FF000000"/>
      <name val="Arial"/>
      <scheme val="minor"/>
    </font>
    <font>
      <u/>
      <sz val="10"/>
      <color theme="10"/>
      <name val="Arial"/>
    </font>
    <font>
      <u/>
      <sz val="10"/>
      <color rgb="FF0000FF"/>
      <name val="Arial"/>
    </font>
    <font>
      <u/>
      <sz val="10"/>
      <color theme="10"/>
      <name val="Arial"/>
    </font>
    <font>
      <sz val="8"/>
      <color theme="1"/>
      <name val="Arial"/>
      <scheme val="minor"/>
    </font>
    <font>
      <u/>
      <sz val="10"/>
      <color theme="10"/>
      <name val="Arial"/>
      <scheme val="minor"/>
    </font>
    <font>
      <u/>
      <sz val="10"/>
      <color rgb="FF1155CC"/>
      <name val="Arial"/>
    </font>
    <font>
      <u/>
      <sz val="10"/>
      <color rgb="FF1155CC"/>
      <name val="Arial"/>
      <scheme val="minor"/>
    </font>
    <font>
      <u/>
      <sz val="10"/>
      <color rgb="FF0000FF"/>
      <name val="Arial"/>
    </font>
    <font>
      <u/>
      <sz val="10"/>
      <color rgb="FF0000FF"/>
      <name val="Arial"/>
      <scheme val="minor"/>
    </font>
    <font>
      <sz val="10"/>
      <color rgb="FF000000"/>
      <name val="Arial"/>
    </font>
    <font>
      <u/>
      <sz val="10"/>
      <color rgb="FF000000"/>
      <name val="Arial"/>
    </font>
    <font>
      <u/>
      <sz val="10"/>
      <color rgb="FF1155CC"/>
      <name val="Arial"/>
    </font>
    <font>
      <u/>
      <sz val="10"/>
      <color rgb="FF1155CC"/>
      <name val="Arial"/>
    </font>
    <font>
      <sz val="10"/>
      <color theme="1"/>
      <name val="Arial"/>
      <scheme val="minor"/>
    </font>
    <font>
      <u/>
      <sz val="10"/>
      <color rgb="FF0000FF"/>
      <name val="Arial"/>
    </font>
    <font>
      <sz val="10"/>
      <color rgb="FF222222"/>
      <name val="Arial"/>
      <scheme val="minor"/>
    </font>
    <font>
      <sz val="7"/>
      <color theme="1"/>
      <name val="Arial"/>
      <scheme val="minor"/>
    </font>
    <font>
      <sz val="10"/>
      <color theme="10"/>
      <name val="Arial"/>
      <scheme val="minor"/>
    </font>
    <font>
      <u/>
      <sz val="10"/>
      <color rgb="FF1155CC"/>
      <name val="Arial"/>
    </font>
    <font>
      <u/>
      <sz val="10"/>
      <color rgb="FF1155CC"/>
      <name val="Arial"/>
    </font>
    <font>
      <u/>
      <sz val="10"/>
      <color rgb="FF0000FF"/>
      <name val="Arial"/>
    </font>
    <font>
      <u/>
      <sz val="10"/>
      <color theme="10"/>
      <name val="Arial"/>
    </font>
    <font>
      <u/>
      <sz val="10"/>
      <color theme="10"/>
      <name val="Arial"/>
    </font>
    <font>
      <u/>
      <sz val="10"/>
      <color theme="10"/>
      <name val="Arial"/>
      <scheme val="minor"/>
    </font>
    <font>
      <u/>
      <sz val="10"/>
      <color rgb="FF1155CC"/>
      <name val="Arial"/>
    </font>
    <font>
      <sz val="10"/>
      <color rgb="FF333333"/>
      <name val="Arial"/>
      <scheme val="minor"/>
    </font>
    <font>
      <u/>
      <sz val="10"/>
      <color rgb="FF1155CC"/>
      <name val="Arial"/>
    </font>
    <font>
      <u/>
      <sz val="10"/>
      <color theme="10"/>
      <name val="Arial"/>
    </font>
    <font>
      <sz val="9"/>
      <color rgb="FF000000"/>
      <name val="Arial"/>
      <scheme val="minor"/>
    </font>
    <font>
      <u/>
      <sz val="8"/>
      <color theme="10"/>
      <name val="Arial"/>
      <scheme val="minor"/>
    </font>
    <font>
      <u/>
      <sz val="10"/>
      <color theme="10"/>
      <name val="Arial"/>
    </font>
    <font>
      <sz val="10"/>
      <color theme="1"/>
      <name val="Arial"/>
    </font>
    <font>
      <u/>
      <sz val="10"/>
      <color rgb="FF1155CC"/>
      <name val="Arial"/>
    </font>
    <font>
      <u/>
      <sz val="10"/>
      <color rgb="FF1155CC"/>
      <name val="Arial"/>
    </font>
    <font>
      <u/>
      <sz val="10"/>
      <color theme="10"/>
      <name val="Arial"/>
    </font>
    <font>
      <sz val="10"/>
      <color rgb="FF1155CC"/>
      <name val="Arial"/>
      <scheme val="minor"/>
    </font>
    <font>
      <sz val="10"/>
      <color rgb="FF1155CC"/>
      <name val="Arial"/>
    </font>
    <font>
      <u/>
      <sz val="10"/>
      <color rgb="FF0000FF"/>
      <name val="Arial"/>
    </font>
    <font>
      <u/>
      <sz val="10"/>
      <color rgb="FF0000FF"/>
      <name val="Arial"/>
    </font>
    <font>
      <u/>
      <sz val="10"/>
      <color rgb="FF0000FF"/>
      <name val="Arial"/>
      <scheme val="minor"/>
    </font>
    <font>
      <u/>
      <sz val="10"/>
      <color theme="10"/>
      <name val="Arial"/>
    </font>
    <font>
      <sz val="7"/>
      <color rgb="FF000000"/>
      <name val="Arial"/>
      <scheme val="minor"/>
    </font>
    <font>
      <u/>
      <sz val="10"/>
      <color rgb="FF1155CC"/>
      <name val="Arial"/>
    </font>
    <font>
      <u/>
      <sz val="10"/>
      <color rgb="FF1155CC"/>
      <name val="Arial"/>
    </font>
    <font>
      <u/>
      <sz val="10"/>
      <color theme="10"/>
      <name val="Arial"/>
    </font>
    <font>
      <u/>
      <sz val="10"/>
      <color rgb="FF1155CC"/>
      <name val="Arial"/>
    </font>
    <font>
      <u/>
      <sz val="10"/>
      <color rgb="FF0000FF"/>
      <name val="Arial"/>
    </font>
    <font>
      <u/>
      <sz val="10"/>
      <color theme="10"/>
      <name val="Arial"/>
    </font>
    <font>
      <sz val="10"/>
      <color theme="10"/>
      <name val="Arial"/>
    </font>
    <font>
      <sz val="8"/>
      <color theme="1"/>
      <name val="Arial"/>
    </font>
    <font>
      <u/>
      <sz val="6"/>
      <color rgb="FF000000"/>
      <name val="Arial"/>
    </font>
    <font>
      <u/>
      <sz val="9"/>
      <color rgb="FF000000"/>
      <name val="Arial"/>
    </font>
    <font>
      <sz val="10"/>
      <color rgb="FF000000"/>
      <name val="Roboto"/>
    </font>
    <font>
      <u/>
      <sz val="10"/>
      <color rgb="FF000000"/>
      <name val="Arial"/>
    </font>
    <font>
      <u/>
      <sz val="8"/>
      <color rgb="FF000000"/>
      <name val="Arial"/>
    </font>
    <font>
      <u/>
      <sz val="9"/>
      <color rgb="FF000000"/>
      <name val="Arial"/>
    </font>
    <font>
      <b/>
      <sz val="10"/>
      <color rgb="FFFFFFFF"/>
      <name val="Calibri"/>
    </font>
    <font>
      <u/>
      <sz val="7"/>
      <color rgb="FF1155CC"/>
      <name val="Arial"/>
    </font>
    <font>
      <u/>
      <sz val="7"/>
      <color rgb="FF0000FF"/>
      <name val="Arial"/>
    </font>
    <font>
      <u/>
      <sz val="7"/>
      <color rgb="FF1155CC"/>
      <name val="Arial"/>
    </font>
    <font>
      <u/>
      <sz val="7"/>
      <color rgb="FF1155CC"/>
      <name val="Arial"/>
    </font>
    <font>
      <u/>
      <sz val="7"/>
      <color rgb="FF0000FF"/>
      <name val="Arial"/>
    </font>
    <font>
      <u/>
      <sz val="7"/>
      <color rgb="FF0000FF"/>
      <name val="Arial"/>
    </font>
    <font>
      <u/>
      <sz val="7"/>
      <color theme="10"/>
      <name val="Arial"/>
    </font>
    <font>
      <u/>
      <sz val="7"/>
      <color theme="10"/>
      <name val="Arial"/>
    </font>
    <font>
      <u/>
      <sz val="7"/>
      <color rgb="FF0000FF"/>
      <name val="Arial"/>
    </font>
    <font>
      <sz val="7"/>
      <color theme="10"/>
      <name val="Arial"/>
      <scheme val="minor"/>
    </font>
    <font>
      <u/>
      <sz val="7"/>
      <color rgb="FF1155CC"/>
      <name val="Arial"/>
    </font>
    <font>
      <u/>
      <sz val="7"/>
      <color rgb="FF1155CC"/>
      <name val="Arial"/>
    </font>
    <font>
      <u/>
      <sz val="7"/>
      <color theme="10"/>
      <name val="Arial"/>
    </font>
    <font>
      <u/>
      <sz val="6"/>
      <color rgb="FF1155CC"/>
      <name val="Arial"/>
    </font>
    <font>
      <u/>
      <sz val="7"/>
      <color rgb="FF1155CC"/>
      <name val="Arial"/>
    </font>
    <font>
      <u/>
      <sz val="7"/>
      <color theme="10"/>
      <name val="Arial"/>
      <scheme val="minor"/>
    </font>
    <font>
      <u/>
      <sz val="7"/>
      <color theme="10"/>
      <name val="Arial"/>
    </font>
    <font>
      <u/>
      <sz val="7"/>
      <color theme="10"/>
      <name val="Arial"/>
    </font>
    <font>
      <u/>
      <sz val="10"/>
      <color rgb="FF1155CC"/>
      <name val="Arial"/>
    </font>
    <font>
      <u/>
      <sz val="7"/>
      <color theme="10"/>
      <name val="Arial"/>
    </font>
    <font>
      <u/>
      <sz val="7"/>
      <color theme="10"/>
      <name val="Arial"/>
    </font>
    <font>
      <u/>
      <sz val="7"/>
      <color rgb="FF1155CC"/>
      <name val="Arial"/>
      <scheme val="minor"/>
    </font>
    <font>
      <u/>
      <sz val="7"/>
      <color rgb="FF1155CC"/>
      <name val="Arial"/>
    </font>
    <font>
      <sz val="12"/>
      <color rgb="FF000000"/>
      <name val="&quot;Times New Roman&quot;"/>
    </font>
    <font>
      <u/>
      <sz val="7"/>
      <color rgb="FF0000FF"/>
      <name val="Arial"/>
    </font>
    <font>
      <u/>
      <sz val="7"/>
      <color rgb="FF000000"/>
      <name val="Arial"/>
    </font>
    <font>
      <sz val="10"/>
      <color rgb="FF000000"/>
      <name val="Arial"/>
    </font>
    <font>
      <b/>
      <sz val="10"/>
      <color theme="1"/>
      <name val="Arial"/>
      <scheme val="minor"/>
    </font>
    <font>
      <u/>
      <sz val="10"/>
      <color theme="10"/>
      <name val="Arial"/>
    </font>
    <font>
      <u/>
      <sz val="10"/>
      <color rgb="FF0000FF"/>
      <name val="Arial"/>
    </font>
    <font>
      <u/>
      <sz val="10"/>
      <color rgb="FF0000FF"/>
      <name val="Arial"/>
    </font>
    <font>
      <u/>
      <sz val="10"/>
      <color theme="10"/>
      <name val="Arial"/>
    </font>
    <font>
      <u/>
      <sz val="10"/>
      <color rgb="FF0000FF"/>
      <name val="Arial"/>
    </font>
    <font>
      <u/>
      <sz val="10"/>
      <color theme="10"/>
      <name val="Arial"/>
    </font>
    <font>
      <u/>
      <sz val="10"/>
      <color theme="10"/>
      <name val="Arial"/>
    </font>
    <font>
      <u/>
      <sz val="10"/>
      <color theme="1"/>
      <name val="Arial"/>
      <scheme val="minor"/>
    </font>
    <font>
      <u/>
      <sz val="10"/>
      <color rgb="FF1155CC"/>
      <name val="Arial"/>
    </font>
    <font>
      <u/>
      <sz val="10"/>
      <color rgb="FF0000FF"/>
      <name val="Arial"/>
    </font>
    <font>
      <u/>
      <sz val="10"/>
      <color theme="1"/>
      <name val="Arial"/>
      <scheme val="minor"/>
    </font>
    <font>
      <u/>
      <sz val="10"/>
      <color theme="10"/>
      <name val="Arial"/>
    </font>
    <font>
      <u/>
      <sz val="10"/>
      <color theme="1"/>
      <name val="Arial"/>
      <scheme val="minor"/>
    </font>
    <font>
      <u/>
      <sz val="10"/>
      <color theme="10"/>
      <name val="Arial"/>
    </font>
    <font>
      <u/>
      <sz val="10"/>
      <color theme="1"/>
      <name val="Arial"/>
      <scheme val="minor"/>
    </font>
    <font>
      <u/>
      <sz val="10"/>
      <color theme="1"/>
      <name val="Arial"/>
      <scheme val="minor"/>
    </font>
    <font>
      <u/>
      <sz val="10"/>
      <color theme="10"/>
      <name val="Arial"/>
    </font>
    <font>
      <u/>
      <sz val="10"/>
      <color rgb="FF0000FF"/>
      <name val="Arial"/>
    </font>
    <font>
      <u/>
      <sz val="10"/>
      <color theme="10"/>
      <name val="Arial"/>
    </font>
    <font>
      <u/>
      <sz val="10"/>
      <color theme="1"/>
      <name val="Arial"/>
      <scheme val="minor"/>
    </font>
    <font>
      <u/>
      <sz val="10"/>
      <color theme="10"/>
      <name val="Arial"/>
    </font>
    <font>
      <u/>
      <sz val="10"/>
      <color rgb="FF0000FF"/>
      <name val="Arial"/>
    </font>
    <font>
      <sz val="10"/>
      <color rgb="FF000000"/>
      <name val="Calibri"/>
    </font>
    <font>
      <u/>
      <sz val="10"/>
      <color theme="1"/>
      <name val="Arial"/>
      <scheme val="minor"/>
    </font>
    <font>
      <u/>
      <sz val="10"/>
      <color rgb="FF0000FF"/>
      <name val="Arial"/>
    </font>
    <font>
      <u/>
      <sz val="10"/>
      <color theme="10"/>
      <name val="Arial"/>
    </font>
    <font>
      <sz val="10"/>
      <color theme="1"/>
      <name val="Arial"/>
    </font>
    <font>
      <u/>
      <sz val="10"/>
      <color rgb="FF1155CC"/>
      <name val="Arial"/>
    </font>
    <font>
      <u/>
      <sz val="10"/>
      <color rgb="FF0000FF"/>
      <name val="Arial"/>
    </font>
    <font>
      <u/>
      <sz val="10"/>
      <color theme="10"/>
      <name val="Arial"/>
    </font>
    <font>
      <u/>
      <sz val="10"/>
      <color theme="1"/>
      <name val="Arial"/>
      <scheme val="minor"/>
    </font>
    <font>
      <u/>
      <sz val="10"/>
      <color rgb="FF0000FF"/>
      <name val="Arial"/>
    </font>
    <font>
      <u/>
      <sz val="10"/>
      <color theme="1"/>
      <name val="Arial"/>
      <scheme val="minor"/>
    </font>
    <font>
      <u/>
      <sz val="10"/>
      <color theme="1"/>
      <name val="Arial"/>
      <scheme val="minor"/>
    </font>
    <font>
      <b/>
      <sz val="10"/>
      <color theme="1"/>
      <name val="Arial"/>
    </font>
    <font>
      <b/>
      <sz val="8"/>
      <color theme="1"/>
      <name val="Arial"/>
    </font>
    <font>
      <b/>
      <sz val="10"/>
      <color rgb="FF000000"/>
      <name val="Arial"/>
    </font>
    <font>
      <u/>
      <sz val="8"/>
      <color theme="10"/>
      <name val="Arial"/>
    </font>
    <font>
      <sz val="10"/>
      <name val="Arial"/>
    </font>
    <font>
      <u/>
      <sz val="10"/>
      <color rgb="FF0563C1"/>
      <name val="Arial"/>
    </font>
    <font>
      <sz val="9"/>
      <color rgb="FF000000"/>
      <name val="Arial"/>
    </font>
    <font>
      <u/>
      <sz val="9"/>
      <color rgb="FF1155CC"/>
      <name val="Arial"/>
    </font>
    <font>
      <sz val="7"/>
      <name val="Arial"/>
    </font>
    <font>
      <sz val="7"/>
      <color rgb="FF000000"/>
      <name val="Arial"/>
    </font>
    <font>
      <sz val="7"/>
      <color rgb="FF1155CC"/>
      <name val="Arial"/>
    </font>
    <font>
      <sz val="7"/>
      <color rgb="FF000000"/>
      <name val="Arial, sans-serif"/>
    </font>
    <font>
      <u/>
      <sz val="7"/>
      <color rgb="FF1155CC"/>
      <name val="Arial, sans-serif"/>
    </font>
    <font>
      <u/>
      <sz val="10"/>
      <color theme="1"/>
      <name val="Arial"/>
    </font>
    <font>
      <sz val="10"/>
      <color rgb="FF000000"/>
      <name val="Arial"/>
      <family val="2"/>
      <scheme val="minor"/>
    </font>
    <font>
      <sz val="10"/>
      <color theme="1"/>
      <name val="Arial"/>
      <family val="2"/>
      <scheme val="minor"/>
    </font>
  </fonts>
  <fills count="13">
    <fill>
      <patternFill patternType="none"/>
    </fill>
    <fill>
      <patternFill patternType="gray125"/>
    </fill>
    <fill>
      <patternFill patternType="solid">
        <fgColor rgb="FF2F9299"/>
        <bgColor rgb="FF2F9299"/>
      </patternFill>
    </fill>
    <fill>
      <patternFill patternType="solid">
        <fgColor rgb="FFFFFFFF"/>
        <bgColor rgb="FFFFFFFF"/>
      </patternFill>
    </fill>
    <fill>
      <patternFill patternType="solid">
        <fgColor theme="0"/>
        <bgColor theme="0"/>
      </patternFill>
    </fill>
    <fill>
      <patternFill patternType="solid">
        <fgColor rgb="FFFF00FF"/>
        <bgColor rgb="FFFF00FF"/>
      </patternFill>
    </fill>
    <fill>
      <patternFill patternType="solid">
        <fgColor rgb="FFFFFF00"/>
        <bgColor rgb="FFFFFF00"/>
      </patternFill>
    </fill>
    <fill>
      <patternFill patternType="solid">
        <fgColor rgb="FFCFE2F3"/>
        <bgColor rgb="FFCFE2F3"/>
      </patternFill>
    </fill>
    <fill>
      <patternFill patternType="solid">
        <fgColor rgb="FFFF9900"/>
        <bgColor rgb="FFFF9900"/>
      </patternFill>
    </fill>
    <fill>
      <patternFill patternType="solid">
        <fgColor rgb="FFBDD6EE"/>
        <bgColor rgb="FFBDD6EE"/>
      </patternFill>
    </fill>
    <fill>
      <patternFill patternType="solid">
        <fgColor rgb="FF9FC5E8"/>
        <bgColor rgb="FF9FC5E8"/>
      </patternFill>
    </fill>
    <fill>
      <patternFill patternType="solid">
        <fgColor rgb="FFB3CEFA"/>
        <bgColor rgb="FFB3CEFA"/>
      </patternFill>
    </fill>
    <fill>
      <patternFill patternType="solid">
        <fgColor theme="9" tint="-0.249977111117893"/>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341">
    <xf numFmtId="0" fontId="0" fillId="0" borderId="0" xfId="0"/>
    <xf numFmtId="0" fontId="6" fillId="3"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6" fillId="0" borderId="1" xfId="0" applyFont="1" applyBorder="1" applyAlignment="1">
      <alignment horizontal="center" vertical="center" wrapText="1"/>
    </xf>
    <xf numFmtId="0" fontId="9" fillId="0" borderId="2" xfId="0" applyFont="1" applyBorder="1" applyAlignment="1">
      <alignment horizontal="center" vertical="center" wrapText="1"/>
    </xf>
    <xf numFmtId="0" fontId="6" fillId="3"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6" fillId="0" borderId="5" xfId="0" applyFont="1" applyBorder="1" applyAlignment="1">
      <alignment horizontal="center" vertical="center" wrapText="1"/>
    </xf>
    <xf numFmtId="14" fontId="6" fillId="4" borderId="1" xfId="0" applyNumberFormat="1" applyFont="1" applyFill="1" applyBorder="1" applyAlignment="1">
      <alignment horizontal="center" vertical="center" wrapText="1"/>
    </xf>
    <xf numFmtId="3" fontId="0" fillId="3" borderId="1" xfId="0" applyNumberFormat="1" applyFill="1" applyBorder="1" applyAlignment="1">
      <alignment horizontal="right" vertical="center" wrapText="1"/>
    </xf>
    <xf numFmtId="0" fontId="11"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5" fillId="0" borderId="2" xfId="0" applyFont="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21"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30" fillId="0" borderId="1" xfId="0" applyFont="1" applyBorder="1" applyAlignment="1">
      <alignment horizontal="center" vertical="center" wrapText="1"/>
    </xf>
    <xf numFmtId="3" fontId="0" fillId="3" borderId="1" xfId="0" applyNumberFormat="1" applyFill="1" applyBorder="1" applyAlignment="1">
      <alignment horizontal="right" vertical="center"/>
    </xf>
    <xf numFmtId="0" fontId="17" fillId="0" borderId="1" xfId="0" applyFont="1" applyBorder="1" applyAlignment="1">
      <alignment horizontal="center" vertical="center" wrapText="1"/>
    </xf>
    <xf numFmtId="0" fontId="0" fillId="0" borderId="3" xfId="0" applyBorder="1" applyAlignment="1">
      <alignment horizontal="center" vertical="center" wrapText="1"/>
    </xf>
    <xf numFmtId="0" fontId="0" fillId="3" borderId="3" xfId="0" applyFill="1" applyBorder="1" applyAlignment="1">
      <alignment horizontal="center" vertical="center" wrapText="1"/>
    </xf>
    <xf numFmtId="3" fontId="0" fillId="0" borderId="1" xfId="0" applyNumberFormat="1" applyBorder="1" applyAlignment="1">
      <alignment horizontal="right" vertical="center"/>
    </xf>
    <xf numFmtId="0" fontId="6" fillId="4" borderId="1" xfId="0" applyFont="1" applyFill="1" applyBorder="1" applyAlignment="1">
      <alignment horizontal="center" vertical="center" wrapText="1"/>
    </xf>
    <xf numFmtId="3" fontId="0" fillId="6" borderId="1" xfId="0" applyNumberFormat="1" applyFill="1" applyBorder="1" applyAlignment="1">
      <alignment horizontal="right" vertical="center"/>
    </xf>
    <xf numFmtId="0" fontId="6" fillId="0" borderId="1" xfId="0" applyFont="1" applyBorder="1" applyAlignment="1">
      <alignment horizontal="center" vertical="center"/>
    </xf>
    <xf numFmtId="0" fontId="6" fillId="0" borderId="6" xfId="0" applyFont="1" applyBorder="1" applyAlignment="1">
      <alignment horizontal="center" vertical="center" wrapText="1"/>
    </xf>
    <xf numFmtId="14" fontId="0" fillId="0" borderId="1" xfId="0" applyNumberFormat="1" applyBorder="1" applyAlignment="1">
      <alignment horizontal="center" vertical="center"/>
    </xf>
    <xf numFmtId="0" fontId="17" fillId="3"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55" fillId="0" borderId="1" xfId="0" applyFont="1" applyBorder="1" applyAlignment="1">
      <alignment vertical="center" wrapText="1"/>
    </xf>
    <xf numFmtId="0" fontId="64" fillId="2" borderId="1" xfId="0" applyFont="1" applyFill="1" applyBorder="1" applyAlignment="1">
      <alignment horizontal="center" vertical="center" wrapText="1"/>
    </xf>
    <xf numFmtId="0" fontId="64" fillId="2" borderId="3" xfId="0" applyFont="1" applyFill="1" applyBorder="1" applyAlignment="1">
      <alignment horizontal="center" vertical="center" wrapText="1"/>
    </xf>
    <xf numFmtId="3" fontId="64" fillId="2" borderId="3" xfId="0" applyNumberFormat="1" applyFont="1" applyFill="1" applyBorder="1" applyAlignment="1">
      <alignment horizontal="center" vertical="center" wrapText="1"/>
    </xf>
    <xf numFmtId="0" fontId="0" fillId="7" borderId="3" xfId="0" applyFill="1" applyBorder="1" applyAlignment="1">
      <alignment horizontal="center" vertical="center" wrapText="1"/>
    </xf>
    <xf numFmtId="3" fontId="0" fillId="3" borderId="3" xfId="0" applyNumberFormat="1" applyFill="1" applyBorder="1" applyAlignment="1">
      <alignment horizontal="right" vertical="center" wrapText="1"/>
    </xf>
    <xf numFmtId="14" fontId="0" fillId="3" borderId="3" xfId="0" applyNumberFormat="1" applyFill="1" applyBorder="1" applyAlignment="1">
      <alignment horizontal="center" vertical="center" wrapText="1"/>
    </xf>
    <xf numFmtId="3" fontId="0" fillId="3" borderId="3" xfId="0" applyNumberFormat="1" applyFill="1" applyBorder="1" applyAlignment="1">
      <alignment horizontal="center" vertical="center" wrapText="1"/>
    </xf>
    <xf numFmtId="0" fontId="0" fillId="3" borderId="3" xfId="0" applyFill="1" applyBorder="1" applyAlignment="1">
      <alignment horizontal="left" vertical="center" wrapText="1"/>
    </xf>
    <xf numFmtId="0" fontId="65" fillId="3" borderId="3" xfId="0" applyFont="1" applyFill="1" applyBorder="1" applyAlignment="1">
      <alignment horizontal="center" vertical="center" wrapText="1"/>
    </xf>
    <xf numFmtId="3" fontId="6" fillId="0" borderId="1" xfId="0" applyNumberFormat="1" applyFont="1" applyBorder="1" applyAlignment="1">
      <alignment horizontal="right" vertical="center" wrapText="1"/>
    </xf>
    <xf numFmtId="0" fontId="0" fillId="3" borderId="1" xfId="0" applyFill="1" applyBorder="1" applyAlignment="1">
      <alignment horizontal="left" vertical="center" wrapText="1"/>
    </xf>
    <xf numFmtId="0" fontId="66" fillId="0" borderId="2" xfId="0" applyFont="1" applyBorder="1" applyAlignment="1">
      <alignment horizontal="center" vertical="center" wrapText="1"/>
    </xf>
    <xf numFmtId="0" fontId="11" fillId="3" borderId="1" xfId="0" applyFont="1" applyFill="1" applyBorder="1" applyAlignment="1">
      <alignment horizontal="center" vertical="center" wrapText="1"/>
    </xf>
    <xf numFmtId="3" fontId="0" fillId="8" borderId="1" xfId="0" applyNumberFormat="1" applyFill="1" applyBorder="1" applyAlignment="1">
      <alignment horizontal="right" vertical="center" wrapText="1"/>
    </xf>
    <xf numFmtId="0" fontId="67" fillId="0" borderId="1" xfId="0" applyFont="1" applyBorder="1" applyAlignment="1">
      <alignment horizontal="center" vertical="center" wrapText="1"/>
    </xf>
    <xf numFmtId="0" fontId="68" fillId="3"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36" fillId="3" borderId="1" xfId="0" applyFont="1" applyFill="1" applyBorder="1" applyAlignment="1">
      <alignment horizontal="left" vertical="center" wrapText="1"/>
    </xf>
    <xf numFmtId="0" fontId="69"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70" fillId="0" borderId="1" xfId="0" applyFont="1" applyBorder="1" applyAlignment="1">
      <alignment horizontal="center" vertical="center" wrapText="1"/>
    </xf>
    <xf numFmtId="0" fontId="21" fillId="3" borderId="1" xfId="0" applyFont="1" applyFill="1" applyBorder="1" applyAlignment="1">
      <alignment horizontal="center" vertical="center"/>
    </xf>
    <xf numFmtId="0" fontId="21" fillId="8"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71" fillId="0" borderId="1" xfId="0" applyFont="1" applyBorder="1" applyAlignment="1">
      <alignment horizontal="center" vertical="center" wrapText="1"/>
    </xf>
    <xf numFmtId="0" fontId="6" fillId="9" borderId="1" xfId="0" applyFont="1" applyFill="1" applyBorder="1" applyAlignment="1">
      <alignment horizontal="center" vertical="center" wrapText="1"/>
    </xf>
    <xf numFmtId="0" fontId="72" fillId="0" borderId="1" xfId="0" applyFont="1" applyBorder="1" applyAlignment="1">
      <alignment horizontal="center" vertical="center" wrapText="1"/>
    </xf>
    <xf numFmtId="0" fontId="7" fillId="3" borderId="1" xfId="0" applyFont="1" applyFill="1" applyBorder="1" applyAlignment="1">
      <alignment horizontal="left" vertical="center" wrapText="1"/>
    </xf>
    <xf numFmtId="0" fontId="73" fillId="0" borderId="1" xfId="0" applyFont="1" applyBorder="1" applyAlignment="1">
      <alignment horizontal="center" vertical="center" wrapText="1"/>
    </xf>
    <xf numFmtId="0" fontId="74" fillId="3" borderId="1" xfId="0" applyFont="1" applyFill="1" applyBorder="1" applyAlignment="1">
      <alignment horizontal="center" vertical="center" wrapText="1"/>
    </xf>
    <xf numFmtId="0" fontId="0" fillId="0" borderId="1" xfId="0" applyBorder="1" applyAlignment="1">
      <alignment horizontal="left" vertical="center"/>
    </xf>
    <xf numFmtId="0" fontId="75" fillId="0" borderId="1" xfId="0" applyFont="1" applyBorder="1" applyAlignment="1">
      <alignment horizontal="center" vertical="center" wrapText="1"/>
    </xf>
    <xf numFmtId="0" fontId="76" fillId="0" borderId="1" xfId="0" applyFont="1" applyBorder="1" applyAlignment="1">
      <alignment horizontal="center" vertical="center" wrapText="1"/>
    </xf>
    <xf numFmtId="0" fontId="6" fillId="10" borderId="1" xfId="0" applyFont="1" applyFill="1" applyBorder="1" applyAlignment="1">
      <alignment horizontal="center" vertical="center" wrapText="1"/>
    </xf>
    <xf numFmtId="3" fontId="0" fillId="0" borderId="1" xfId="0" applyNumberFormat="1" applyBorder="1" applyAlignment="1">
      <alignment horizontal="right" vertical="center" wrapText="1"/>
    </xf>
    <xf numFmtId="0" fontId="0" fillId="0" borderId="1" xfId="0" applyBorder="1" applyAlignment="1">
      <alignment horizontal="left" vertical="center" wrapText="1"/>
    </xf>
    <xf numFmtId="0" fontId="77" fillId="0" borderId="1" xfId="0" applyFont="1" applyBorder="1" applyAlignment="1">
      <alignment horizontal="center" vertical="center" wrapText="1"/>
    </xf>
    <xf numFmtId="14" fontId="21" fillId="0" borderId="1" xfId="0" applyNumberFormat="1" applyFont="1" applyBorder="1" applyAlignment="1">
      <alignment horizontal="center" vertical="center"/>
    </xf>
    <xf numFmtId="0" fontId="78" fillId="0" borderId="1" xfId="0" applyFont="1" applyBorder="1" applyAlignment="1">
      <alignment horizontal="center" vertical="center" wrapText="1"/>
    </xf>
    <xf numFmtId="0" fontId="7" fillId="0" borderId="1" xfId="0" applyFont="1" applyBorder="1" applyAlignment="1">
      <alignment horizontal="left" vertical="center" wrapText="1"/>
    </xf>
    <xf numFmtId="0" fontId="79" fillId="0" borderId="1" xfId="0" applyFont="1" applyBorder="1" applyAlignment="1">
      <alignment horizontal="center" vertical="center" wrapText="1"/>
    </xf>
    <xf numFmtId="0" fontId="80" fillId="0" borderId="1" xfId="0" applyFont="1" applyBorder="1" applyAlignment="1">
      <alignment horizontal="center" vertical="center" wrapText="1"/>
    </xf>
    <xf numFmtId="0" fontId="0" fillId="3" borderId="6" xfId="0" applyFill="1" applyBorder="1" applyAlignment="1">
      <alignment horizontal="center" vertical="center" wrapText="1"/>
    </xf>
    <xf numFmtId="0" fontId="81" fillId="0" borderId="1" xfId="0" applyFont="1" applyBorder="1" applyAlignment="1">
      <alignment horizontal="center" vertical="center" wrapText="1"/>
    </xf>
    <xf numFmtId="3" fontId="6" fillId="3" borderId="1" xfId="0" applyNumberFormat="1" applyFont="1" applyFill="1" applyBorder="1" applyAlignment="1">
      <alignment horizontal="right" vertical="center" wrapText="1"/>
    </xf>
    <xf numFmtId="164" fontId="21" fillId="3" borderId="1" xfId="0" applyNumberFormat="1" applyFont="1" applyFill="1" applyBorder="1" applyAlignment="1">
      <alignment horizontal="center" vertical="center"/>
    </xf>
    <xf numFmtId="0" fontId="82" fillId="3" borderId="1" xfId="0" applyFont="1" applyFill="1" applyBorder="1" applyAlignment="1">
      <alignment horizontal="center" vertical="center" wrapText="1"/>
    </xf>
    <xf numFmtId="3" fontId="0" fillId="8" borderId="1" xfId="0" applyNumberFormat="1" applyFill="1" applyBorder="1" applyAlignment="1">
      <alignment horizontal="right" vertical="center"/>
    </xf>
    <xf numFmtId="0" fontId="36" fillId="0" borderId="1" xfId="0" applyFont="1" applyBorder="1" applyAlignment="1">
      <alignment horizontal="left" vertical="center" wrapText="1"/>
    </xf>
    <xf numFmtId="0" fontId="83" fillId="0" borderId="1" xfId="0" applyFont="1" applyBorder="1" applyAlignment="1">
      <alignment horizontal="center" vertical="center" wrapText="1"/>
    </xf>
    <xf numFmtId="164" fontId="21" fillId="0" borderId="1" xfId="0" applyNumberFormat="1" applyFont="1" applyBorder="1" applyAlignment="1">
      <alignment horizontal="center" vertical="center"/>
    </xf>
    <xf numFmtId="0" fontId="6" fillId="9" borderId="3" xfId="0" applyFont="1" applyFill="1" applyBorder="1" applyAlignment="1">
      <alignment horizontal="center" vertical="center" wrapText="1"/>
    </xf>
    <xf numFmtId="0" fontId="84" fillId="0" borderId="1" xfId="0" applyFont="1" applyBorder="1" applyAlignment="1">
      <alignment horizontal="center" vertical="center" wrapText="1"/>
    </xf>
    <xf numFmtId="0" fontId="85"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86" fillId="0" borderId="1" xfId="0" applyFont="1" applyBorder="1" applyAlignment="1">
      <alignment horizontal="left" vertical="center"/>
    </xf>
    <xf numFmtId="0" fontId="7" fillId="3" borderId="1" xfId="0" applyFont="1" applyFill="1" applyBorder="1" applyAlignment="1">
      <alignment horizontal="center" vertical="center" wrapText="1"/>
    </xf>
    <xf numFmtId="0" fontId="87" fillId="0" borderId="1" xfId="0" applyFont="1" applyBorder="1" applyAlignment="1">
      <alignment horizontal="left" vertical="center"/>
    </xf>
    <xf numFmtId="0" fontId="6" fillId="0" borderId="1" xfId="0" applyFont="1" applyBorder="1" applyAlignment="1">
      <alignment vertical="center" wrapText="1"/>
    </xf>
    <xf numFmtId="3" fontId="21" fillId="0" borderId="1" xfId="0" applyNumberFormat="1" applyFont="1" applyBorder="1" applyAlignment="1">
      <alignment horizontal="right" vertical="center"/>
    </xf>
    <xf numFmtId="3" fontId="6" fillId="0" borderId="1" xfId="0" applyNumberFormat="1" applyFont="1" applyBorder="1" applyAlignment="1">
      <alignment horizontal="right" vertical="center"/>
    </xf>
    <xf numFmtId="165" fontId="21" fillId="0" borderId="1" xfId="0" applyNumberFormat="1" applyFont="1" applyBorder="1" applyAlignment="1">
      <alignment horizontal="center" vertical="center"/>
    </xf>
    <xf numFmtId="0" fontId="60" fillId="3" borderId="1" xfId="0" applyFont="1" applyFill="1" applyBorder="1" applyAlignment="1">
      <alignment horizontal="center" vertical="center"/>
    </xf>
    <xf numFmtId="0" fontId="21" fillId="0" borderId="1" xfId="0" applyFont="1" applyBorder="1" applyAlignment="1">
      <alignment horizontal="left" vertical="center" wrapText="1"/>
    </xf>
    <xf numFmtId="0" fontId="24" fillId="0" borderId="1" xfId="0" applyFont="1" applyBorder="1" applyAlignment="1">
      <alignment vertical="center" wrapText="1"/>
    </xf>
    <xf numFmtId="3" fontId="21"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165" fontId="21" fillId="0" borderId="1" xfId="0" applyNumberFormat="1" applyFont="1" applyBorder="1" applyAlignment="1">
      <alignment horizontal="center" vertical="center" wrapText="1"/>
    </xf>
    <xf numFmtId="0" fontId="88"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1" fillId="3" borderId="1" xfId="0" applyFont="1" applyFill="1" applyBorder="1" applyAlignment="1">
      <alignment vertical="center" wrapText="1"/>
    </xf>
    <xf numFmtId="0" fontId="88" fillId="3" borderId="1" xfId="0" applyFont="1" applyFill="1" applyBorder="1" applyAlignment="1">
      <alignment vertical="center"/>
    </xf>
    <xf numFmtId="0" fontId="89" fillId="0" borderId="1" xfId="0" applyFont="1" applyBorder="1" applyAlignment="1">
      <alignment vertical="center"/>
    </xf>
    <xf numFmtId="3" fontId="17" fillId="0" borderId="1" xfId="0" applyNumberFormat="1" applyFont="1" applyBorder="1" applyAlignment="1">
      <alignment horizontal="center" vertical="center" wrapText="1"/>
    </xf>
    <xf numFmtId="0" fontId="90" fillId="0" borderId="1" xfId="0" applyFont="1" applyBorder="1" applyAlignment="1">
      <alignment horizontal="center" vertical="center" wrapText="1"/>
    </xf>
    <xf numFmtId="0" fontId="21" fillId="3" borderId="0" xfId="0" applyFont="1" applyFill="1"/>
    <xf numFmtId="0" fontId="6" fillId="0" borderId="0" xfId="0" applyFont="1" applyAlignment="1">
      <alignment vertical="center"/>
    </xf>
    <xf numFmtId="3" fontId="21" fillId="0" borderId="0" xfId="0" applyNumberFormat="1" applyFont="1" applyAlignment="1">
      <alignment horizontal="right"/>
    </xf>
    <xf numFmtId="3" fontId="6" fillId="0" borderId="0" xfId="0" applyNumberFormat="1" applyFont="1" applyAlignment="1">
      <alignment horizontal="right"/>
    </xf>
    <xf numFmtId="0" fontId="6" fillId="0" borderId="0" xfId="0" applyFont="1"/>
    <xf numFmtId="0" fontId="21" fillId="0" borderId="0" xfId="0" applyFont="1" applyAlignment="1">
      <alignment horizontal="center" vertical="center"/>
    </xf>
    <xf numFmtId="0" fontId="21" fillId="0" borderId="0" xfId="0" applyFont="1" applyAlignment="1">
      <alignment horizontal="left"/>
    </xf>
    <xf numFmtId="0" fontId="24" fillId="0" borderId="0" xfId="0" applyFont="1"/>
    <xf numFmtId="0" fontId="92" fillId="9" borderId="1" xfId="0" applyFont="1" applyFill="1" applyBorder="1" applyAlignment="1">
      <alignment horizontal="center" vertical="center" wrapText="1"/>
    </xf>
    <xf numFmtId="0" fontId="92" fillId="9" borderId="9" xfId="0" applyFont="1" applyFill="1" applyBorder="1" applyAlignment="1">
      <alignment horizontal="center" vertical="center" wrapText="1"/>
    </xf>
    <xf numFmtId="0" fontId="92" fillId="11" borderId="9" xfId="0" applyFont="1" applyFill="1" applyBorder="1" applyAlignment="1">
      <alignment horizontal="center" vertical="center" wrapText="1"/>
    </xf>
    <xf numFmtId="0" fontId="92" fillId="9" borderId="10" xfId="0" applyFont="1" applyFill="1" applyBorder="1" applyAlignment="1">
      <alignment horizontal="center" vertical="center" wrapText="1"/>
    </xf>
    <xf numFmtId="0" fontId="39" fillId="0" borderId="11" xfId="0" applyFont="1" applyBorder="1" applyAlignment="1">
      <alignment wrapText="1"/>
    </xf>
    <xf numFmtId="0" fontId="6" fillId="3" borderId="10" xfId="0" applyFont="1" applyFill="1" applyBorder="1" applyAlignment="1">
      <alignment horizontal="center" vertical="center" wrapText="1"/>
    </xf>
    <xf numFmtId="0" fontId="6" fillId="0" borderId="1" xfId="0" applyFont="1" applyBorder="1" applyAlignment="1">
      <alignment horizontal="left" vertical="center" wrapText="1"/>
    </xf>
    <xf numFmtId="0" fontId="93" fillId="0" borderId="12" xfId="0" applyFont="1" applyBorder="1" applyAlignment="1">
      <alignment horizontal="center" vertical="center" wrapText="1"/>
    </xf>
    <xf numFmtId="0" fontId="91" fillId="0" borderId="0" xfId="0" applyFont="1"/>
    <xf numFmtId="0" fontId="94" fillId="0" borderId="12" xfId="0" applyFont="1" applyBorder="1" applyAlignment="1">
      <alignment horizontal="center" vertical="center" wrapText="1"/>
    </xf>
    <xf numFmtId="0" fontId="6" fillId="3" borderId="13" xfId="0" applyFont="1" applyFill="1" applyBorder="1" applyAlignment="1">
      <alignment horizontal="center" vertical="center" wrapText="1"/>
    </xf>
    <xf numFmtId="14" fontId="91" fillId="0" borderId="0" xfId="0" applyNumberFormat="1" applyFont="1" applyAlignment="1">
      <alignment horizontal="center" vertical="center"/>
    </xf>
    <xf numFmtId="0" fontId="6" fillId="0" borderId="5" xfId="0" applyFont="1" applyBorder="1" applyAlignment="1">
      <alignment horizontal="left" vertical="center" wrapText="1"/>
    </xf>
    <xf numFmtId="0" fontId="95" fillId="3" borderId="13" xfId="0" applyFont="1" applyFill="1" applyBorder="1" applyAlignment="1">
      <alignment vertical="center" wrapText="1"/>
    </xf>
    <xf numFmtId="0" fontId="6" fillId="3" borderId="9" xfId="0" applyFont="1" applyFill="1" applyBorder="1" applyAlignment="1">
      <alignment horizontal="center" vertical="center" wrapText="1"/>
    </xf>
    <xf numFmtId="0" fontId="96" fillId="0" borderId="1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0" borderId="16" xfId="0" applyFont="1" applyBorder="1" applyAlignment="1">
      <alignment horizontal="left" vertical="center" wrapText="1"/>
    </xf>
    <xf numFmtId="14" fontId="6" fillId="3" borderId="10"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0" fontId="97" fillId="3" borderId="18" xfId="0" applyFont="1" applyFill="1" applyBorder="1" applyAlignment="1">
      <alignment vertical="center" wrapText="1"/>
    </xf>
    <xf numFmtId="17" fontId="6" fillId="0" borderId="17" xfId="0" applyNumberFormat="1" applyFont="1" applyBorder="1" applyAlignment="1">
      <alignment horizontal="center" vertical="center" wrapText="1"/>
    </xf>
    <xf numFmtId="0" fontId="98" fillId="3" borderId="19" xfId="0" applyFont="1" applyFill="1" applyBorder="1" applyAlignment="1">
      <alignment vertical="center" wrapText="1"/>
    </xf>
    <xf numFmtId="0" fontId="6" fillId="0" borderId="20" xfId="0" applyFont="1" applyBorder="1" applyAlignment="1">
      <alignment horizontal="center" vertical="center" wrapText="1"/>
    </xf>
    <xf numFmtId="0" fontId="6" fillId="0" borderId="0" xfId="0" applyFont="1" applyAlignment="1">
      <alignment horizontal="left" vertical="center" wrapText="1"/>
    </xf>
    <xf numFmtId="14" fontId="6" fillId="0" borderId="17" xfId="0" applyNumberFormat="1" applyFont="1" applyBorder="1" applyAlignment="1">
      <alignment horizontal="center" vertical="center" wrapText="1"/>
    </xf>
    <xf numFmtId="0" fontId="6" fillId="0" borderId="3" xfId="0" applyFont="1" applyBorder="1" applyAlignment="1">
      <alignment horizontal="left" vertical="center" wrapText="1"/>
    </xf>
    <xf numFmtId="0" fontId="99" fillId="3" borderId="13" xfId="0" applyFont="1" applyFill="1" applyBorder="1" applyAlignment="1">
      <alignment vertical="center" wrapText="1"/>
    </xf>
    <xf numFmtId="17" fontId="6" fillId="0" borderId="1" xfId="0" applyNumberFormat="1" applyFont="1" applyBorder="1" applyAlignment="1">
      <alignment horizontal="center" vertical="center" wrapText="1"/>
    </xf>
    <xf numFmtId="0" fontId="6" fillId="3" borderId="7" xfId="0" applyFont="1" applyFill="1" applyBorder="1" applyAlignment="1">
      <alignment horizontal="center" vertical="center" wrapText="1"/>
    </xf>
    <xf numFmtId="0" fontId="6" fillId="0" borderId="2" xfId="0" applyFont="1" applyBorder="1" applyAlignment="1">
      <alignment horizontal="left" vertical="center" wrapText="1"/>
    </xf>
    <xf numFmtId="0" fontId="100" fillId="0" borderId="14" xfId="0" applyFont="1" applyBorder="1" applyAlignment="1">
      <alignment horizontal="center" vertical="center" wrapText="1"/>
    </xf>
    <xf numFmtId="0" fontId="101" fillId="0" borderId="1" xfId="0" applyFont="1" applyBorder="1" applyAlignment="1">
      <alignment vertical="center" wrapText="1"/>
    </xf>
    <xf numFmtId="166" fontId="6" fillId="0" borderId="1" xfId="0" applyNumberFormat="1" applyFont="1" applyBorder="1" applyAlignment="1">
      <alignment horizontal="center" vertical="center" wrapText="1"/>
    </xf>
    <xf numFmtId="0" fontId="102" fillId="3" borderId="10" xfId="0" applyFont="1" applyFill="1" applyBorder="1" applyAlignment="1">
      <alignment vertical="center" wrapText="1"/>
    </xf>
    <xf numFmtId="0" fontId="103" fillId="0" borderId="1" xfId="0" applyFont="1" applyBorder="1" applyAlignment="1">
      <alignment horizontal="center" vertical="center" wrapText="1"/>
    </xf>
    <xf numFmtId="0" fontId="6" fillId="3" borderId="21" xfId="0" applyFont="1" applyFill="1" applyBorder="1" applyAlignment="1">
      <alignment horizontal="center" vertical="center" wrapText="1"/>
    </xf>
    <xf numFmtId="0" fontId="104" fillId="3" borderId="10" xfId="0" applyFont="1" applyFill="1" applyBorder="1" applyAlignment="1">
      <alignment vertical="center" wrapText="1"/>
    </xf>
    <xf numFmtId="0" fontId="105" fillId="3" borderId="10" xfId="0" applyFont="1" applyFill="1" applyBorder="1" applyAlignment="1">
      <alignment vertical="center" wrapText="1"/>
    </xf>
    <xf numFmtId="0" fontId="6" fillId="0" borderId="6" xfId="0" applyFont="1" applyBorder="1" applyAlignment="1">
      <alignment horizontal="left" vertical="center" wrapText="1"/>
    </xf>
    <xf numFmtId="0" fontId="6" fillId="3" borderId="22" xfId="0" applyFont="1" applyFill="1" applyBorder="1" applyAlignment="1">
      <alignment horizontal="center" vertical="center" wrapText="1"/>
    </xf>
    <xf numFmtId="0" fontId="106" fillId="3" borderId="18" xfId="0" applyFont="1" applyFill="1" applyBorder="1" applyAlignment="1">
      <alignment vertical="center" wrapText="1"/>
    </xf>
    <xf numFmtId="14" fontId="6" fillId="3" borderId="9" xfId="0" applyNumberFormat="1" applyFont="1" applyFill="1" applyBorder="1" applyAlignment="1">
      <alignment horizontal="center" vertical="center" wrapText="1"/>
    </xf>
    <xf numFmtId="0" fontId="107" fillId="3" borderId="23" xfId="0" applyFont="1" applyFill="1" applyBorder="1" applyAlignment="1">
      <alignment vertical="center" wrapText="1"/>
    </xf>
    <xf numFmtId="14" fontId="6" fillId="0" borderId="1" xfId="0" applyNumberFormat="1" applyFont="1" applyBorder="1" applyAlignment="1">
      <alignment horizontal="center" vertical="center"/>
    </xf>
    <xf numFmtId="0" fontId="108" fillId="3" borderId="1" xfId="0" applyFont="1" applyFill="1" applyBorder="1" applyAlignment="1">
      <alignment vertical="center" wrapText="1"/>
    </xf>
    <xf numFmtId="14" fontId="6" fillId="3" borderId="4" xfId="0" applyNumberFormat="1" applyFont="1" applyFill="1" applyBorder="1" applyAlignment="1">
      <alignment horizontal="center" vertical="center" wrapText="1"/>
    </xf>
    <xf numFmtId="0" fontId="109" fillId="3" borderId="1" xfId="0" applyFont="1" applyFill="1" applyBorder="1" applyAlignment="1">
      <alignment vertical="center" wrapText="1"/>
    </xf>
    <xf numFmtId="0" fontId="110" fillId="3" borderId="1" xfId="0" applyFont="1" applyFill="1" applyBorder="1" applyAlignment="1">
      <alignment vertical="center" wrapText="1"/>
    </xf>
    <xf numFmtId="17" fontId="6" fillId="0" borderId="24" xfId="0" applyNumberFormat="1" applyFont="1" applyBorder="1" applyAlignment="1">
      <alignment horizontal="center" vertical="center" wrapText="1"/>
    </xf>
    <xf numFmtId="0" fontId="111" fillId="3" borderId="9" xfId="0" applyFont="1" applyFill="1" applyBorder="1" applyAlignment="1">
      <alignment vertical="center" wrapText="1"/>
    </xf>
    <xf numFmtId="0" fontId="39" fillId="0" borderId="0" xfId="0" applyFont="1" applyAlignment="1">
      <alignment wrapText="1"/>
    </xf>
    <xf numFmtId="17" fontId="6" fillId="0" borderId="2" xfId="0" applyNumberFormat="1" applyFont="1" applyBorder="1" applyAlignment="1">
      <alignment horizontal="center" vertical="center" wrapText="1"/>
    </xf>
    <xf numFmtId="0" fontId="112" fillId="3" borderId="4" xfId="0" applyFont="1" applyFill="1" applyBorder="1" applyAlignment="1">
      <alignment vertical="center" wrapText="1"/>
    </xf>
    <xf numFmtId="14" fontId="6" fillId="3" borderId="7" xfId="0" applyNumberFormat="1" applyFont="1" applyFill="1" applyBorder="1" applyAlignment="1">
      <alignment horizontal="center" vertical="center" wrapText="1"/>
    </xf>
    <xf numFmtId="14" fontId="6" fillId="0" borderId="6" xfId="0" applyNumberFormat="1" applyFont="1" applyBorder="1" applyAlignment="1">
      <alignment horizontal="left" vertical="center" wrapText="1"/>
    </xf>
    <xf numFmtId="14" fontId="113" fillId="3" borderId="1" xfId="0" applyNumberFormat="1" applyFont="1" applyFill="1" applyBorder="1" applyAlignment="1">
      <alignment vertical="center" wrapText="1"/>
    </xf>
    <xf numFmtId="14" fontId="39" fillId="0" borderId="11" xfId="0" applyNumberFormat="1" applyFont="1" applyBorder="1" applyAlignment="1">
      <alignment wrapText="1"/>
    </xf>
    <xf numFmtId="14" fontId="91" fillId="0" borderId="0" xfId="0" applyNumberFormat="1" applyFont="1"/>
    <xf numFmtId="14" fontId="6" fillId="0" borderId="1" xfId="0" applyNumberFormat="1" applyFont="1" applyBorder="1" applyAlignment="1">
      <alignment horizontal="left" vertical="center" wrapText="1"/>
    </xf>
    <xf numFmtId="14" fontId="6" fillId="0" borderId="6" xfId="0" applyNumberFormat="1" applyFont="1" applyBorder="1" applyAlignment="1">
      <alignment horizontal="center" vertical="center" wrapText="1"/>
    </xf>
    <xf numFmtId="0" fontId="6" fillId="3" borderId="6"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0" borderId="20" xfId="0" applyFont="1" applyBorder="1" applyAlignment="1">
      <alignment horizontal="left" vertical="center" wrapText="1"/>
    </xf>
    <xf numFmtId="0" fontId="114" fillId="0" borderId="6" xfId="0" applyFont="1" applyBorder="1" applyAlignment="1">
      <alignment horizontal="center" vertical="center" wrapText="1"/>
    </xf>
    <xf numFmtId="0" fontId="115" fillId="0" borderId="11" xfId="0" applyFont="1" applyBorder="1" applyAlignment="1">
      <alignment wrapText="1"/>
    </xf>
    <xf numFmtId="0" fontId="115" fillId="0" borderId="0" xfId="0" applyFont="1" applyAlignment="1">
      <alignment wrapText="1"/>
    </xf>
    <xf numFmtId="0" fontId="11" fillId="3" borderId="9" xfId="0" applyFont="1" applyFill="1" applyBorder="1" applyAlignment="1">
      <alignment horizontal="center" vertical="center" wrapText="1"/>
    </xf>
    <xf numFmtId="0" fontId="116" fillId="0" borderId="6" xfId="0" applyFont="1" applyBorder="1" applyAlignment="1">
      <alignment horizontal="center" vertical="center" wrapText="1"/>
    </xf>
    <xf numFmtId="0" fontId="6" fillId="0" borderId="17" xfId="0" applyFont="1" applyBorder="1" applyAlignment="1">
      <alignment horizontal="left" vertical="center" wrapText="1"/>
    </xf>
    <xf numFmtId="14" fontId="6" fillId="0" borderId="14" xfId="0" applyNumberFormat="1" applyFont="1" applyBorder="1" applyAlignment="1">
      <alignment horizontal="center" vertical="center" wrapText="1"/>
    </xf>
    <xf numFmtId="0" fontId="6" fillId="0" borderId="14" xfId="0" applyFont="1" applyBorder="1" applyAlignment="1">
      <alignment horizontal="left" vertical="center" wrapText="1"/>
    </xf>
    <xf numFmtId="0" fontId="117" fillId="0" borderId="2" xfId="0" applyFont="1" applyBorder="1" applyAlignment="1">
      <alignment vertical="center" wrapText="1"/>
    </xf>
    <xf numFmtId="0" fontId="6" fillId="0" borderId="14" xfId="0" applyFont="1" applyBorder="1" applyAlignment="1">
      <alignment horizontal="center" vertical="center" wrapText="1"/>
    </xf>
    <xf numFmtId="0" fontId="118" fillId="3" borderId="7" xfId="0" applyFont="1" applyFill="1" applyBorder="1" applyAlignment="1">
      <alignment vertical="center" wrapText="1"/>
    </xf>
    <xf numFmtId="14" fontId="119" fillId="0" borderId="1" xfId="0" applyNumberFormat="1" applyFont="1" applyBorder="1" applyAlignment="1">
      <alignment horizontal="center" vertical="center" wrapText="1"/>
    </xf>
    <xf numFmtId="0" fontId="119" fillId="3" borderId="3" xfId="0" applyFont="1" applyFill="1" applyBorder="1" applyAlignment="1">
      <alignment horizontal="center" vertical="center" wrapText="1"/>
    </xf>
    <xf numFmtId="0" fontId="119" fillId="0" borderId="3" xfId="0" applyFont="1" applyBorder="1" applyAlignment="1">
      <alignment horizontal="center" vertical="center" wrapText="1"/>
    </xf>
    <xf numFmtId="0" fontId="119" fillId="0" borderId="0" xfId="0" applyFont="1" applyAlignment="1">
      <alignment vertical="center" wrapText="1"/>
    </xf>
    <xf numFmtId="0" fontId="6" fillId="3" borderId="25" xfId="0" applyFont="1" applyFill="1" applyBorder="1" applyAlignment="1">
      <alignment horizontal="center" vertical="center" wrapText="1"/>
    </xf>
    <xf numFmtId="0" fontId="123"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0" fillId="3" borderId="1" xfId="0" applyFont="1" applyFill="1" applyBorder="1" applyAlignment="1">
      <alignment wrapText="1"/>
    </xf>
    <xf numFmtId="14" fontId="125" fillId="0" borderId="1" xfId="0" applyNumberFormat="1" applyFont="1" applyBorder="1"/>
    <xf numFmtId="0" fontId="39" fillId="3" borderId="26" xfId="0" applyFont="1" applyFill="1" applyBorder="1" applyAlignment="1">
      <alignment wrapText="1"/>
    </xf>
    <xf numFmtId="0" fontId="39" fillId="3" borderId="26" xfId="0" applyFont="1" applyFill="1" applyBorder="1"/>
    <xf numFmtId="0" fontId="126" fillId="3" borderId="7" xfId="0" applyFont="1" applyFill="1" applyBorder="1" applyAlignment="1">
      <alignment vertical="center" wrapText="1"/>
    </xf>
    <xf numFmtId="0" fontId="39" fillId="3" borderId="7" xfId="0" applyFont="1" applyFill="1" applyBorder="1" applyAlignment="1">
      <alignment wrapText="1"/>
    </xf>
    <xf numFmtId="0" fontId="39" fillId="3" borderId="7" xfId="0" applyFont="1" applyFill="1" applyBorder="1"/>
    <xf numFmtId="0" fontId="6" fillId="3" borderId="7" xfId="0" applyFont="1" applyFill="1" applyBorder="1" applyAlignment="1">
      <alignment vertical="center" wrapText="1"/>
    </xf>
    <xf numFmtId="0" fontId="115" fillId="3" borderId="7" xfId="0" applyFont="1" applyFill="1" applyBorder="1" applyAlignment="1">
      <alignment wrapText="1"/>
    </xf>
    <xf numFmtId="0" fontId="92" fillId="3" borderId="7" xfId="0" applyFont="1" applyFill="1" applyBorder="1" applyAlignment="1">
      <alignment horizontal="center" vertical="center" wrapText="1"/>
    </xf>
    <xf numFmtId="0" fontId="6" fillId="3"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left" vertical="center"/>
    </xf>
    <xf numFmtId="0" fontId="39" fillId="0" borderId="0" xfId="0" applyFont="1"/>
    <xf numFmtId="0" fontId="39" fillId="0" borderId="11" xfId="0" applyFont="1" applyBorder="1"/>
    <xf numFmtId="0" fontId="0" fillId="0" borderId="26" xfId="0" applyBorder="1"/>
    <xf numFmtId="14" fontId="6" fillId="3" borderId="9" xfId="0" applyNumberFormat="1" applyFont="1" applyFill="1" applyBorder="1" applyAlignment="1">
      <alignment horizontal="center" vertical="center" wrapText="1"/>
    </xf>
    <xf numFmtId="14" fontId="6" fillId="3" borderId="27" xfId="0" applyNumberFormat="1" applyFont="1" applyFill="1" applyBorder="1" applyAlignment="1">
      <alignment horizontal="center" vertical="center" wrapText="1"/>
    </xf>
    <xf numFmtId="0" fontId="6" fillId="3" borderId="27" xfId="0" applyFont="1" applyFill="1" applyBorder="1" applyAlignment="1">
      <alignment horizontal="center" vertical="center" wrapText="1"/>
    </xf>
    <xf numFmtId="0" fontId="12" fillId="3" borderId="27" xfId="1" applyFill="1" applyBorder="1" applyAlignment="1">
      <alignment vertical="center" wrapText="1"/>
    </xf>
    <xf numFmtId="0" fontId="142" fillId="3" borderId="27" xfId="0" applyFont="1" applyFill="1" applyBorder="1" applyAlignment="1">
      <alignment horizontal="center" vertical="center" wrapText="1"/>
    </xf>
    <xf numFmtId="0" fontId="126" fillId="3" borderId="27" xfId="0" applyFont="1" applyFill="1" applyBorder="1" applyAlignment="1">
      <alignment vertical="center" wrapText="1"/>
    </xf>
    <xf numFmtId="0" fontId="0" fillId="0" borderId="0" xfId="0" applyAlignment="1">
      <alignment wrapText="1"/>
    </xf>
    <xf numFmtId="0" fontId="0" fillId="0" borderId="2" xfId="0" applyBorder="1" applyAlignment="1">
      <alignment horizontal="center" vertical="center" wrapText="1"/>
    </xf>
    <xf numFmtId="0" fontId="7"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8"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5" xfId="0" applyFont="1" applyBorder="1" applyAlignment="1">
      <alignment horizontal="center" wrapText="1"/>
    </xf>
    <xf numFmtId="0" fontId="17" fillId="0" borderId="3" xfId="0" applyFont="1" applyBorder="1" applyAlignment="1">
      <alignment horizontal="center" wrapText="1"/>
    </xf>
    <xf numFmtId="3" fontId="17" fillId="0" borderId="3" xfId="0" applyNumberFormat="1" applyFont="1" applyBorder="1" applyAlignment="1">
      <alignment horizontal="center" wrapText="1"/>
    </xf>
    <xf numFmtId="0" fontId="19"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17" fillId="0" borderId="0" xfId="0" applyFont="1" applyAlignment="1">
      <alignment horizontal="center" vertical="center" wrapText="1"/>
    </xf>
    <xf numFmtId="0" fontId="21" fillId="0" borderId="1" xfId="0" applyFont="1" applyBorder="1" applyAlignment="1">
      <alignment wrapText="1"/>
    </xf>
    <xf numFmtId="0" fontId="21" fillId="0" borderId="0" xfId="0" applyFont="1" applyAlignment="1">
      <alignment horizontal="center" vertical="center" wrapText="1"/>
    </xf>
    <xf numFmtId="0" fontId="22"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0" fillId="0" borderId="6" xfId="0"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40" fillId="0" borderId="1" xfId="0" applyFont="1" applyBorder="1" applyAlignment="1">
      <alignment horizontal="center" vertical="center" wrapText="1"/>
    </xf>
    <xf numFmtId="14" fontId="17" fillId="0" borderId="3" xfId="0" applyNumberFormat="1" applyFont="1" applyBorder="1" applyAlignment="1">
      <alignment horizontal="center" vertical="center" wrapText="1"/>
    </xf>
    <xf numFmtId="0" fontId="41" fillId="0" borderId="3" xfId="0" applyFont="1" applyBorder="1" applyAlignment="1">
      <alignment horizontal="center" vertical="center" wrapText="1"/>
    </xf>
    <xf numFmtId="14"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42" fillId="0" borderId="3" xfId="0" applyFont="1" applyBorder="1" applyAlignment="1">
      <alignment horizontal="center" vertical="center" wrapText="1"/>
    </xf>
    <xf numFmtId="0" fontId="7" fillId="0" borderId="0" xfId="0" applyFont="1" applyAlignment="1">
      <alignment wrapText="1"/>
    </xf>
    <xf numFmtId="0" fontId="43"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0" fillId="0" borderId="5" xfId="0" applyBorder="1" applyAlignment="1">
      <alignment horizontal="center" vertical="center" wrapText="1"/>
    </xf>
    <xf numFmtId="0" fontId="48"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50" fillId="0" borderId="2" xfId="0" applyFont="1" applyBorder="1" applyAlignment="1">
      <alignment horizontal="center" vertical="center" wrapText="1"/>
    </xf>
    <xf numFmtId="0" fontId="0" fillId="0" borderId="7" xfId="0" applyBorder="1" applyAlignment="1">
      <alignment horizontal="center" vertical="center" wrapText="1"/>
    </xf>
    <xf numFmtId="0" fontId="6" fillId="0" borderId="8" xfId="0" applyFont="1" applyBorder="1" applyAlignment="1">
      <alignment horizontal="center" vertical="center" wrapText="1"/>
    </xf>
    <xf numFmtId="14" fontId="0" fillId="0" borderId="1" xfId="0" applyNumberFormat="1" applyBorder="1" applyAlignment="1">
      <alignment horizontal="center" vertical="center" wrapText="1"/>
    </xf>
    <xf numFmtId="3" fontId="0" fillId="0" borderId="6" xfId="0" applyNumberFormat="1" applyBorder="1" applyAlignment="1">
      <alignment horizontal="right" vertical="center" wrapText="1"/>
    </xf>
    <xf numFmtId="0" fontId="51" fillId="0" borderId="6" xfId="0" applyFont="1" applyBorder="1" applyAlignment="1">
      <alignment horizontal="center" vertical="center" wrapText="1"/>
    </xf>
    <xf numFmtId="3" fontId="0" fillId="0" borderId="6" xfId="0" applyNumberFormat="1" applyBorder="1" applyAlignment="1">
      <alignment horizontal="center" vertical="center" wrapText="1"/>
    </xf>
    <xf numFmtId="0" fontId="52" fillId="0" borderId="6"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53" fillId="0" borderId="6" xfId="0" applyFont="1" applyBorder="1" applyAlignment="1">
      <alignment horizontal="center" vertical="center" wrapText="1"/>
    </xf>
    <xf numFmtId="14" fontId="21" fillId="0" borderId="1" xfId="0" applyNumberFormat="1" applyFont="1" applyBorder="1" applyAlignment="1">
      <alignment horizontal="center" vertical="center" wrapText="1"/>
    </xf>
    <xf numFmtId="0" fontId="54" fillId="0" borderId="1" xfId="0" applyFont="1" applyBorder="1" applyAlignment="1">
      <alignment horizontal="center" vertical="center" wrapText="1"/>
    </xf>
    <xf numFmtId="3" fontId="0" fillId="0" borderId="1" xfId="0" applyNumberFormat="1" applyBorder="1" applyAlignment="1">
      <alignment wrapText="1"/>
    </xf>
    <xf numFmtId="0" fontId="0" fillId="0" borderId="1" xfId="0" applyBorder="1" applyAlignment="1">
      <alignment wrapText="1"/>
    </xf>
    <xf numFmtId="0" fontId="56" fillId="0" borderId="1" xfId="0" applyFont="1" applyBorder="1" applyAlignment="1">
      <alignment vertical="center" wrapText="1"/>
    </xf>
    <xf numFmtId="0" fontId="0" fillId="0" borderId="1" xfId="0" applyBorder="1" applyAlignment="1">
      <alignment vertical="center" wrapText="1"/>
    </xf>
    <xf numFmtId="0" fontId="44" fillId="0" borderId="1" xfId="0" applyFont="1" applyBorder="1" applyAlignment="1">
      <alignment vertical="center" wrapText="1"/>
    </xf>
    <xf numFmtId="0" fontId="58"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60" fillId="0" borderId="0" xfId="0" applyFont="1" applyAlignment="1">
      <alignment vertical="center" wrapText="1"/>
    </xf>
    <xf numFmtId="0" fontId="61" fillId="0" borderId="1" xfId="0" applyFont="1" applyBorder="1" applyAlignment="1">
      <alignment horizontal="center" vertical="center" wrapText="1"/>
    </xf>
    <xf numFmtId="0" fontId="62" fillId="0" borderId="1" xfId="0" applyFont="1" applyBorder="1" applyAlignment="1">
      <alignment horizontal="center" vertical="center" wrapText="1"/>
    </xf>
    <xf numFmtId="14" fontId="0" fillId="0" borderId="1" xfId="0" applyNumberFormat="1" applyBorder="1" applyAlignment="1">
      <alignment vertical="center" wrapText="1"/>
    </xf>
    <xf numFmtId="0" fontId="141" fillId="0" borderId="1" xfId="0" applyFont="1" applyBorder="1" applyAlignment="1">
      <alignment vertical="center" wrapText="1"/>
    </xf>
    <xf numFmtId="0" fontId="63" fillId="0" borderId="1" xfId="0" applyFont="1" applyBorder="1" applyAlignment="1">
      <alignment vertical="center" wrapText="1"/>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3" fontId="0" fillId="0" borderId="0" xfId="0" applyNumberFormat="1" applyAlignment="1">
      <alignment horizontal="right" vertical="center" wrapText="1"/>
    </xf>
    <xf numFmtId="14" fontId="0" fillId="0" borderId="0" xfId="0" applyNumberFormat="1" applyAlignment="1">
      <alignment wrapText="1"/>
    </xf>
    <xf numFmtId="0" fontId="0" fillId="0" borderId="0" xfId="0" applyAlignment="1">
      <alignment horizontal="center" wrapText="1"/>
    </xf>
    <xf numFmtId="3" fontId="0" fillId="0" borderId="0" xfId="0" applyNumberFormat="1" applyAlignment="1">
      <alignment horizontal="right" wrapText="1"/>
    </xf>
    <xf numFmtId="0" fontId="1" fillId="12" borderId="1" xfId="0" applyFont="1" applyFill="1" applyBorder="1" applyAlignment="1">
      <alignment horizontal="center" vertical="center" wrapText="1"/>
    </xf>
    <xf numFmtId="14" fontId="2" fillId="12"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3" fontId="2" fillId="12" borderId="1" xfId="0" applyNumberFormat="1" applyFont="1" applyFill="1" applyBorder="1" applyAlignment="1">
      <alignment horizontal="right" vertical="center" wrapText="1"/>
    </xf>
    <xf numFmtId="0" fontId="5" fillId="12" borderId="1" xfId="0" applyFont="1" applyFill="1" applyBorder="1" applyAlignment="1">
      <alignment horizontal="center" vertical="center" wrapText="1"/>
    </xf>
    <xf numFmtId="0" fontId="21" fillId="0" borderId="26" xfId="0" applyFont="1" applyBorder="1"/>
    <xf numFmtId="0" fontId="21" fillId="0" borderId="26" xfId="0" applyFont="1" applyBorder="1" applyAlignment="1">
      <alignment wrapText="1"/>
    </xf>
    <xf numFmtId="0" fontId="119" fillId="0" borderId="18" xfId="0" applyFont="1" applyBorder="1" applyAlignment="1">
      <alignment vertical="center" wrapText="1"/>
    </xf>
    <xf numFmtId="0" fontId="6" fillId="0" borderId="15" xfId="0" applyFont="1" applyBorder="1" applyAlignment="1">
      <alignment horizontal="left" vertical="center" wrapText="1"/>
    </xf>
    <xf numFmtId="0" fontId="6" fillId="0" borderId="24" xfId="0" applyFont="1" applyBorder="1" applyAlignment="1">
      <alignment horizontal="left" vertical="center" wrapText="1"/>
    </xf>
    <xf numFmtId="0" fontId="6" fillId="0" borderId="28" xfId="0" applyFont="1" applyBorder="1" applyAlignment="1">
      <alignment horizontal="left" vertical="center" wrapText="1"/>
    </xf>
    <xf numFmtId="0" fontId="142" fillId="0" borderId="28" xfId="0" applyFont="1" applyBorder="1" applyAlignment="1">
      <alignment horizontal="left" vertical="center" wrapText="1"/>
    </xf>
    <xf numFmtId="0" fontId="39" fillId="0" borderId="26" xfId="0" applyFont="1" applyBorder="1" applyAlignment="1">
      <alignment wrapText="1"/>
    </xf>
    <xf numFmtId="0" fontId="119" fillId="0" borderId="26" xfId="0" applyFont="1" applyBorder="1" applyAlignment="1">
      <alignment vertical="center" wrapText="1"/>
    </xf>
    <xf numFmtId="0" fontId="118" fillId="3" borderId="27" xfId="0" applyFont="1" applyFill="1" applyBorder="1" applyAlignment="1">
      <alignment vertical="center" wrapText="1"/>
    </xf>
    <xf numFmtId="0" fontId="120" fillId="3" borderId="27" xfId="0" applyFont="1" applyFill="1" applyBorder="1" applyAlignment="1">
      <alignment vertical="center" wrapText="1"/>
    </xf>
    <xf numFmtId="0" fontId="109" fillId="3" borderId="27" xfId="0" applyFont="1" applyFill="1" applyBorder="1" applyAlignment="1">
      <alignment vertical="center" wrapText="1"/>
    </xf>
    <xf numFmtId="0" fontId="121" fillId="0" borderId="27" xfId="0" applyFont="1" applyBorder="1" applyAlignment="1">
      <alignment vertical="center" wrapText="1"/>
    </xf>
    <xf numFmtId="0" fontId="122" fillId="0" borderId="27" xfId="0" applyFont="1" applyBorder="1" applyAlignment="1">
      <alignment vertical="center" wrapText="1"/>
    </xf>
    <xf numFmtId="0" fontId="55" fillId="0" borderId="27" xfId="0" applyFont="1" applyBorder="1" applyAlignment="1">
      <alignment vertical="center" wrapText="1"/>
    </xf>
    <xf numFmtId="0" fontId="124" fillId="3" borderId="27" xfId="0" applyFont="1" applyFill="1" applyBorder="1" applyAlignment="1">
      <alignment vertical="center" wrapText="1"/>
    </xf>
    <xf numFmtId="0" fontId="142" fillId="0" borderId="1" xfId="0" applyFont="1" applyBorder="1" applyAlignment="1">
      <alignment horizontal="center" vertical="center" wrapText="1"/>
    </xf>
    <xf numFmtId="0" fontId="142" fillId="0" borderId="27"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mppre.gob.ve/wp-content/uploads/2018/08/TPAIV-2011.pdf" TargetMode="External"/><Relationship Id="rId21" Type="http://schemas.openxmlformats.org/officeDocument/2006/relationships/hyperlink" Target="https://xdoc.es/libro-amarillo-2006-pdf-free.html" TargetMode="External"/><Relationship Id="rId42" Type="http://schemas.openxmlformats.org/officeDocument/2006/relationships/hyperlink" Target="http://www.todochavez.gob.ve/todochavez/2208-intervencon-del-comandante-presidente-hugo-chavez-durante-clausura-de-la-iv-reunion-de-la-comision-intergubernamental-de-alto-nivel-cian-rusia-venezuela-y-firma-de-acuerdos" TargetMode="External"/><Relationship Id="rId63" Type="http://schemas.openxmlformats.org/officeDocument/2006/relationships/hyperlink" Target="http://mppre.gob.ve/wp-content/uploads/2018/08/TPAIV-2009-Tomo-1-sin-colof%C3%B3n.pdf" TargetMode="External"/><Relationship Id="rId84" Type="http://schemas.openxmlformats.org/officeDocument/2006/relationships/hyperlink" Target="https://www.infodefensa.com/latam/2011/12/16/noticia-venezuela-comenzara-a-recibir-en-2012-los-helicopteros-de-ataque-mi-28ne-nigth-hunter.html" TargetMode="External"/><Relationship Id="rId138" Type="http://schemas.openxmlformats.org/officeDocument/2006/relationships/hyperlink" Target="https://www.facebook.com/SomosCVP/posts/1774319712839998/" TargetMode="External"/><Relationship Id="rId159" Type="http://schemas.openxmlformats.org/officeDocument/2006/relationships/hyperlink" Target="http://www.petroleoamerica.com/2014/07/pdvsa-y-rosneft-firmaron-nuevos.html" TargetMode="External"/><Relationship Id="rId170" Type="http://schemas.openxmlformats.org/officeDocument/2006/relationships/hyperlink" Target="http://www.correodelorinoco.gob.ve/venezuela-y-rusia-estrechan-lazos-cooperacion/" TargetMode="External"/><Relationship Id="rId191" Type="http://schemas.openxmlformats.org/officeDocument/2006/relationships/hyperlink" Target="https://www.elpais.cr/2019/04/05/rusia-y-venezuela-cierran-11-acuerdos-en-moscu/" TargetMode="External"/><Relationship Id="rId205" Type="http://schemas.openxmlformats.org/officeDocument/2006/relationships/hyperlink" Target="http://vicepresidencia.gob.ve/xv-comision-intergubernamental-de-alto-nivel-rusia-venezuela-concluye-con-la-firma-de-nuevos-acuerdos-de-cooperacion/" TargetMode="External"/><Relationship Id="rId107" Type="http://schemas.openxmlformats.org/officeDocument/2006/relationships/hyperlink" Target="https://www.redalyc.org/pdf/403/40326947005.pdf" TargetMode="External"/><Relationship Id="rId11" Type="http://schemas.openxmlformats.org/officeDocument/2006/relationships/hyperlink" Target="https://app.box.com/s/95ol3ue1yr57f1x54h5l1d8mhovp1dcv" TargetMode="External"/><Relationship Id="rId32" Type="http://schemas.openxmlformats.org/officeDocument/2006/relationships/hyperlink" Target="http://www.pdvsa.com/index.php?option=com_content&amp;view=article&amp;id=1778:3030&amp;catid=10&amp;Itemid=589&amp;lang=es" TargetMode="External"/><Relationship Id="rId37" Type="http://schemas.openxmlformats.org/officeDocument/2006/relationships/hyperlink" Target="https://xdoc.es/libro-amarillo-2006-pdf-free.html" TargetMode="External"/><Relationship Id="rId53" Type="http://schemas.openxmlformats.org/officeDocument/2006/relationships/hyperlink" Target="http://www.todochavez.gob.ve/todochavez/2683-clausura-y-firma-de-acuerdos-de-la-comision-intergubernamental-de-alto-nivel-rusia---venezuela" TargetMode="External"/><Relationship Id="rId58" Type="http://schemas.openxmlformats.org/officeDocument/2006/relationships/hyperlink" Target="http://www.todochavez.gob.ve/todochavez/2683-clausura-y-firma-de-acuerdos-de-la-comision-intergubernamental-de-alto-nivel-rusia---venezuela" TargetMode="External"/><Relationship Id="rId74" Type="http://schemas.openxmlformats.org/officeDocument/2006/relationships/hyperlink" Target="http://www.psuv.org.ve/temas/noticias/Venezuela-suscribio-diversos-acuerdos-de-cooperacion-con-Rusia/" TargetMode="External"/><Relationship Id="rId79" Type="http://schemas.openxmlformats.org/officeDocument/2006/relationships/hyperlink" Target="https://www.infodefensa.com/latam/2009/09/14/noticia-chavez-compra-a-rusia-92-t-72-y-misiles-bm-30-smerch-por-2200-millones-de-dolares.html" TargetMode="External"/><Relationship Id="rId102" Type="http://schemas.openxmlformats.org/officeDocument/2006/relationships/hyperlink" Target="https://www.redalyc.org/pdf/403/40326947005.pdf" TargetMode="External"/><Relationship Id="rId123" Type="http://schemas.openxmlformats.org/officeDocument/2006/relationships/hyperlink" Target="https://www.redalyc.org/pdf/403/40326947005.pdf" TargetMode="External"/><Relationship Id="rId128" Type="http://schemas.openxmlformats.org/officeDocument/2006/relationships/hyperlink" Target="https://transparencia.org.ve/wp-content/uploads/2016/07/LA-MEMORIA.-TOMO-I.pdf" TargetMode="External"/><Relationship Id="rId144" Type="http://schemas.openxmlformats.org/officeDocument/2006/relationships/hyperlink" Target="https://www.youtube.com/watch?v=KZhk8L7fAXY" TargetMode="External"/><Relationship Id="rId149" Type="http://schemas.openxmlformats.org/officeDocument/2006/relationships/hyperlink" Target="https://transparencia.org.ve/wp-content/uploads/2016/07/MEMORIA.MPPRE-2013.pdf" TargetMode="External"/><Relationship Id="rId5" Type="http://schemas.openxmlformats.org/officeDocument/2006/relationships/hyperlink" Target="http://virtual.urbe.edu/gacetas/38253.pdf" TargetMode="External"/><Relationship Id="rId90" Type="http://schemas.openxmlformats.org/officeDocument/2006/relationships/hyperlink" Target="http://mppre.gob.ve/wp-content/uploads/2018/08/TPAIV-2010-Tomo-II-Por-p%C3%A1ginas.pdf" TargetMode="External"/><Relationship Id="rId95" Type="http://schemas.openxmlformats.org/officeDocument/2006/relationships/hyperlink" Target="http://www.pdvsa.com/index.php?option=com_content&amp;view=article&amp;id=3849:8523&amp;catid=10&amp;Itemid=589&amp;lang=es" TargetMode="External"/><Relationship Id="rId160" Type="http://schemas.openxmlformats.org/officeDocument/2006/relationships/hyperlink" Target="http://www.petroleoamerica.com/2014/07/pdvsa-y-rosneft-firmaron-nuevos.html" TargetMode="External"/><Relationship Id="rId165" Type="http://schemas.openxmlformats.org/officeDocument/2006/relationships/hyperlink" Target="https://issuu.com/informativoembavenez/docs/revista_informativa_embajada_de_ven" TargetMode="External"/><Relationship Id="rId181" Type="http://schemas.openxmlformats.org/officeDocument/2006/relationships/hyperlink" Target="https://www.elnacional.com/bloguero/los-recientes-convenios-firmados-entre-venezuela-rusia-sistema-glonas_262818/" TargetMode="External"/><Relationship Id="rId186" Type="http://schemas.openxmlformats.org/officeDocument/2006/relationships/hyperlink" Target="http://www.minci.gob.ve/ministro-castro-soteldo-busca-afianzar-acuerdos-de-productivad-con-rusia/" TargetMode="External"/><Relationship Id="rId211" Type="http://schemas.openxmlformats.org/officeDocument/2006/relationships/hyperlink" Target="http://www.minpet.gob.ve/index.php/es-es/comunicaciones/noticias-comunicaciones/47-noticias-del-ano-2019/2311-venezuela-producira-insulina-en-alianza-con-la-federacion-de-rusia" TargetMode="External"/><Relationship Id="rId22" Type="http://schemas.openxmlformats.org/officeDocument/2006/relationships/hyperlink" Target="https://elpais.com/diario/2006/06/16/internacional/1150408816_850215.html" TargetMode="External"/><Relationship Id="rId27" Type="http://schemas.openxmlformats.org/officeDocument/2006/relationships/hyperlink" Target="https://xdoc.es/libro-amarillo-2006-pdf-free.html" TargetMode="External"/><Relationship Id="rId43" Type="http://schemas.openxmlformats.org/officeDocument/2006/relationships/hyperlink" Target="http://www.todochavez.gob.ve/todochavez/2208-intervencon-del-comandante-presidente-hugo-chavez-durante-clausura-de-la-iv-reunion-de-la-comision-intergubernamental-de-alto-nivel-cian-rusia-venezuela-y-firma-de-acuerdos" TargetMode="External"/><Relationship Id="rId48" Type="http://schemas.openxmlformats.org/officeDocument/2006/relationships/hyperlink" Target="http://www.todochavez.gob.ve/todochavez/2683-clausura-y-firma-de-acuerdos-de-la-comision-intergubernamental-de-alto-nivel-rusia---venezuela" TargetMode="External"/><Relationship Id="rId64" Type="http://schemas.openxmlformats.org/officeDocument/2006/relationships/hyperlink" Target="http://www.todochavez.gob.ve/todochavez/2708-firma-de-acuerdos-entre-la-federacion-rusa-y-la-republica-bolivariana-de-venezuela-y-rueda-de-prensa-conjunta" TargetMode="External"/><Relationship Id="rId69" Type="http://schemas.openxmlformats.org/officeDocument/2006/relationships/hyperlink" Target="https://app.box.com/s/cb8kevjozrpmouxx36iegr7cbgn7q893" TargetMode="External"/><Relationship Id="rId113" Type="http://schemas.openxmlformats.org/officeDocument/2006/relationships/hyperlink" Target="https://www.bp.com/en/global/corporate/news-and-insights/press-releases/bp-to-sell-venezuela-and-vietnam-businesses-to-tnk-bp.html" TargetMode="External"/><Relationship Id="rId118" Type="http://schemas.openxmlformats.org/officeDocument/2006/relationships/hyperlink" Target="https://www.austria.gob.ve/oldsite/noticias_1.php?leer=1&amp;noticiaid=274" TargetMode="External"/><Relationship Id="rId134" Type="http://schemas.openxmlformats.org/officeDocument/2006/relationships/hyperlink" Target="http://www.pdvsa.com/index.php?option=com_content&amp;view=article&amp;id=5186:10709&amp;catid=10&amp;Itemid=589&amp;lang=es" TargetMode="External"/><Relationship Id="rId139" Type="http://schemas.openxmlformats.org/officeDocument/2006/relationships/hyperlink" Target="http://www.pdvsa.com/index.php?option=com_content&amp;view=article&amp;id=5186:10709&amp;catid=10&amp;Itemid=589&amp;lang=es" TargetMode="External"/><Relationship Id="rId80" Type="http://schemas.openxmlformats.org/officeDocument/2006/relationships/hyperlink" Target="https://www.controlciudadano.org/contexto/investigaciones/venezuela-adquisiciones-de-sistemas-de-armas-y-material-militar-2005-2012-un-proceso-completamente-opaco-para-el-pais/" TargetMode="External"/><Relationship Id="rId85" Type="http://schemas.openxmlformats.org/officeDocument/2006/relationships/hyperlink" Target="https://app.box.com/s/qgdtghzpyzxx2qovlf4plnoq7m6ip7m3" TargetMode="External"/><Relationship Id="rId150" Type="http://schemas.openxmlformats.org/officeDocument/2006/relationships/hyperlink" Target="https://transparencia.org.ve/wp-content/uploads/2016/07/MEMORIA.MPPRE-2013.pdf" TargetMode="External"/><Relationship Id="rId155" Type="http://schemas.openxmlformats.org/officeDocument/2006/relationships/hyperlink" Target="https://www.youtube.com/watch?v=MoUeV3r0sEk" TargetMode="External"/><Relationship Id="rId171" Type="http://schemas.openxmlformats.org/officeDocument/2006/relationships/hyperlink" Target="https://es.linkfang.org/wiki/Citgo" TargetMode="External"/><Relationship Id="rId176" Type="http://schemas.openxmlformats.org/officeDocument/2006/relationships/hyperlink" Target="https://transparencia.org.ve/wp-content/uploads/2016/07/Memoria-2017-del-Ministerio-de-Relaciones-Exteriores.pdf" TargetMode="External"/><Relationship Id="rId192" Type="http://schemas.openxmlformats.org/officeDocument/2006/relationships/hyperlink" Target="https://www.elpais.cr/2019/04/05/rusia-y-venezuela-cierran-11-acuerdos-en-moscu/" TargetMode="External"/><Relationship Id="rId197" Type="http://schemas.openxmlformats.org/officeDocument/2006/relationships/hyperlink" Target="https://www.facebook.com/rusembven/posts/4174619542608231/" TargetMode="External"/><Relationship Id="rId206" Type="http://schemas.openxmlformats.org/officeDocument/2006/relationships/hyperlink" Target="http://vicepresidencia.gob.ve/xv-comision-intergubernamental-de-alto-nivel-rusia-venezuela-concluye-con-la-firma-de-nuevos-acuerdos-de-cooperacion/" TargetMode="External"/><Relationship Id="rId201" Type="http://schemas.openxmlformats.org/officeDocument/2006/relationships/hyperlink" Target="https://mundo.sputniknews.com/20210514/venezuela-y-rusia-firman-acuerdos-en-el-area-de-turismo-1112204740.html" TargetMode="External"/><Relationship Id="rId12" Type="http://schemas.openxmlformats.org/officeDocument/2006/relationships/hyperlink" Target="http://www.pdvsa.com/index.php?option=com_content&amp;view=article&amp;id=955:1113&amp;catid=10&amp;Itemid=589&amp;lang=es" TargetMode="External"/><Relationship Id="rId17" Type="http://schemas.openxmlformats.org/officeDocument/2006/relationships/hyperlink" Target="http://www.pdvsa.com/index.php?option=com_content&amp;view=article&amp;id=1152:1325&amp;catid=10&amp;Itemid=589&amp;lang=es" TargetMode="External"/><Relationship Id="rId33" Type="http://schemas.openxmlformats.org/officeDocument/2006/relationships/hyperlink" Target="https://xdoc.es/libro-amarillo-2006-pdf-free.html" TargetMode="External"/><Relationship Id="rId38" Type="http://schemas.openxmlformats.org/officeDocument/2006/relationships/hyperlink" Target="https://xdoc.es/libro-amarillo-2006-pdf-free.html" TargetMode="External"/><Relationship Id="rId59" Type="http://schemas.openxmlformats.org/officeDocument/2006/relationships/hyperlink" Target="http://www.todochavez.gob.ve/todochavez/2683-clausura-y-firma-de-acuerdos-de-la-comision-intergubernamental-de-alto-nivel-rusia---venezuela" TargetMode="External"/><Relationship Id="rId103" Type="http://schemas.openxmlformats.org/officeDocument/2006/relationships/hyperlink" Target="https://www.redalyc.org/pdf/403/40326947005.pdf" TargetMode="External"/><Relationship Id="rId108" Type="http://schemas.openxmlformats.org/officeDocument/2006/relationships/hyperlink" Target="https://www.redalyc.org/pdf/403/40326947005.pdf" TargetMode="External"/><Relationship Id="rId124" Type="http://schemas.openxmlformats.org/officeDocument/2006/relationships/hyperlink" Target="https://www.redalyc.org/pdf/403/40326947005.pdf" TargetMode="External"/><Relationship Id="rId129" Type="http://schemas.openxmlformats.org/officeDocument/2006/relationships/hyperlink" Target="https://transparencia.org.ve/wp-content/uploads/2016/07/LA-MEMORIA.-TOMO-I.pdf" TargetMode="External"/><Relationship Id="rId54" Type="http://schemas.openxmlformats.org/officeDocument/2006/relationships/hyperlink" Target="http://www.todochavez.gob.ve/todochavez/2683-clausura-y-firma-de-acuerdos-de-la-comision-intergubernamental-de-alto-nivel-rusia---venezuela" TargetMode="External"/><Relationship Id="rId70" Type="http://schemas.openxmlformats.org/officeDocument/2006/relationships/hyperlink" Target="https://app.box.com/s/r9axvrfl22ar8krwo660o48pq5q115lo" TargetMode="External"/><Relationship Id="rId75" Type="http://schemas.openxmlformats.org/officeDocument/2006/relationships/hyperlink" Target="http://virtual.urbe.edu/gacetas/39320.pdf" TargetMode="External"/><Relationship Id="rId91" Type="http://schemas.openxmlformats.org/officeDocument/2006/relationships/hyperlink" Target="http://mppre.gob.ve/wp-content/uploads/2018/08/TPAIV-2010-Tomo-II-Por-p%C3%A1ginas.pdf" TargetMode="External"/><Relationship Id="rId96" Type="http://schemas.openxmlformats.org/officeDocument/2006/relationships/hyperlink" Target="http://www.todochavez.gob.ve/todochavez/658-intervencion-del-comandante-presidente-hugo-chavez-durante-acto-de-firma-de-acuerdos-entre-la-federacion-de-rusia-y-la-republica-bolivariana-de-venezuela-y-rueda-de-prensa-conjunta-con-el-primer-ministro-ruso-vladimir-putin" TargetMode="External"/><Relationship Id="rId140" Type="http://schemas.openxmlformats.org/officeDocument/2006/relationships/hyperlink" Target="http://www.pdvsa.com/index.php?option=com_content&amp;view=article&amp;id=5186:10709&amp;catid=10&amp;Itemid=589&amp;lang=es" TargetMode="External"/><Relationship Id="rId145" Type="http://schemas.openxmlformats.org/officeDocument/2006/relationships/hyperlink" Target="http://www.pdvsa.com/index.php?option=com_content&amp;view=article&amp;id=5382:10982&amp;catid=10&amp;Itemid=589&amp;lang=es" TargetMode="External"/><Relationship Id="rId161" Type="http://schemas.openxmlformats.org/officeDocument/2006/relationships/hyperlink" Target="http://www.petroleoamerica.com/2014/07/pdvsa-y-rosneft-firmaron-nuevos.html" TargetMode="External"/><Relationship Id="rId166" Type="http://schemas.openxmlformats.org/officeDocument/2006/relationships/hyperlink" Target="https://issuu.com/informativoembavenez/docs/revista_informativa_embajada_de_ven" TargetMode="External"/><Relationship Id="rId182" Type="http://schemas.openxmlformats.org/officeDocument/2006/relationships/hyperlink" Target="https://www.elnacional.com/bloguero/los-recientes-convenios-firmados-entre-venezuela-rusia-sistema-glonas_262818/" TargetMode="External"/><Relationship Id="rId187" Type="http://schemas.openxmlformats.org/officeDocument/2006/relationships/hyperlink" Target="http://www.minci.gob.ve/ministro-castro-soteldo-busca-afianzar-acuerdos-de-productivad-con-rusia/" TargetMode="External"/><Relationship Id="rId1" Type="http://schemas.openxmlformats.org/officeDocument/2006/relationships/hyperlink" Target="http://virtual.urbe.edu/gacetas/05570.pdf" TargetMode="External"/><Relationship Id="rId6" Type="http://schemas.openxmlformats.org/officeDocument/2006/relationships/hyperlink" Target="https://venezuela.mid.ru/es/75-aniversario-del-establecimiento-de-relaciones-diplomaticas-entre-rusia-y-venezuela-exposicion-virtual-" TargetMode="External"/><Relationship Id="rId212" Type="http://schemas.openxmlformats.org/officeDocument/2006/relationships/hyperlink" Target="https://www.efe.com/efe/usa/mundo/rusia-enviara-observadores-a-elecciones-en-venezuela/50000108-4670679" TargetMode="External"/><Relationship Id="rId23" Type="http://schemas.openxmlformats.org/officeDocument/2006/relationships/hyperlink" Target="https://xdoc.es/libro-amarillo-2006-pdf-free.html" TargetMode="External"/><Relationship Id="rId28" Type="http://schemas.openxmlformats.org/officeDocument/2006/relationships/hyperlink" Target="https://xdoc.es/libro-amarillo-2006-pdf-free.html" TargetMode="External"/><Relationship Id="rId49" Type="http://schemas.openxmlformats.org/officeDocument/2006/relationships/hyperlink" Target="http://www.todochavez.gob.ve/todochavez/2683-clausura-y-firma-de-acuerdos-de-la-comision-intergubernamental-de-alto-nivel-rusia---venezuela" TargetMode="External"/><Relationship Id="rId114" Type="http://schemas.openxmlformats.org/officeDocument/2006/relationships/hyperlink" Target="https://www.reuters.com/article/venezuela-rusia-rosneft-idESKCN1QY0C9-OESBS" TargetMode="External"/><Relationship Id="rId119" Type="http://schemas.openxmlformats.org/officeDocument/2006/relationships/hyperlink" Target="https://actualidad.rt.com/economia/view/54618-rosneft-petrolera-rusa-invertira-millones-dolares-explorar-yacimientos-venezolanos" TargetMode="External"/><Relationship Id="rId44" Type="http://schemas.openxmlformats.org/officeDocument/2006/relationships/hyperlink" Target="http://www.todochavez.gob.ve/todochavez/2208-intervencon-del-comandante-presidente-hugo-chavez-durante-clausura-de-la-iv-reunion-de-la-comision-intergubernamental-de-alto-nivel-cian-rusia-venezuela-y-firma-de-acuerdos" TargetMode="External"/><Relationship Id="rId60" Type="http://schemas.openxmlformats.org/officeDocument/2006/relationships/hyperlink" Target="https://www.eluniverso.com/2008/07/23/0001/14/9D978C73A6624E07ACC15FEB87828B07.html/" TargetMode="External"/><Relationship Id="rId65" Type="http://schemas.openxmlformats.org/officeDocument/2006/relationships/hyperlink" Target="http://www.todochavez.gob.ve/todochavez/2708-firma-de-acuerdos-entre-la-federacion-rusa-y-la-republica-bolivariana-de-venezuela-y-rueda-de-prensa-conjunta" TargetMode="External"/><Relationship Id="rId81" Type="http://schemas.openxmlformats.org/officeDocument/2006/relationships/hyperlink" Target="http://virtual.urbe.edu/gacetas/39312.pdf" TargetMode="External"/><Relationship Id="rId86" Type="http://schemas.openxmlformats.org/officeDocument/2006/relationships/hyperlink" Target="https://actualidad.rt.com/economia/view/9580-Rusia-y-Venezuela-allanan-camino-para-visita-de-Putin" TargetMode="External"/><Relationship Id="rId130" Type="http://schemas.openxmlformats.org/officeDocument/2006/relationships/hyperlink" Target="https://transparencia.org.ve/wp-content/uploads/2016/07/LA-MEMORIA.-TOMO-I.pdf" TargetMode="External"/><Relationship Id="rId135" Type="http://schemas.openxmlformats.org/officeDocument/2006/relationships/hyperlink" Target="http://www.pdvsa.com/index.php?option=com_content&amp;view=article&amp;id=5186:10709&amp;catid=10&amp;Itemid=589&amp;lang=es" TargetMode="External"/><Relationship Id="rId151" Type="http://schemas.openxmlformats.org/officeDocument/2006/relationships/hyperlink" Target="https://transparencia.org.ve/wp-content/uploads/2016/07/MEMORIA.MPPRE-2013.pdf" TargetMode="External"/><Relationship Id="rId156" Type="http://schemas.openxmlformats.org/officeDocument/2006/relationships/hyperlink" Target="https://www.youtube.com/watch?v=MoUeV3r0sEk" TargetMode="External"/><Relationship Id="rId177" Type="http://schemas.openxmlformats.org/officeDocument/2006/relationships/hyperlink" Target="https://transparencia.org.ve/wp-content/uploads/2016/07/Memoria-2017-del-Ministerio-de-Relaciones-Exteriores.pdf" TargetMode="External"/><Relationship Id="rId198" Type="http://schemas.openxmlformats.org/officeDocument/2006/relationships/hyperlink" Target="https://www.reuters.com/article/salud-coronavirus-venezuela-vacunacion-idESKBN2AI0K1" TargetMode="External"/><Relationship Id="rId172" Type="http://schemas.openxmlformats.org/officeDocument/2006/relationships/hyperlink" Target="https://www.reuters.com/article/venezuela-petroleo-rusia-idESKBN1AS098-OESBS" TargetMode="External"/><Relationship Id="rId193" Type="http://schemas.openxmlformats.org/officeDocument/2006/relationships/hyperlink" Target="https://voce.com.ve/2019/06/10/418046/rusia-y-venezuela-acuerdan-produccion-de-insulina/" TargetMode="External"/><Relationship Id="rId202" Type="http://schemas.openxmlformats.org/officeDocument/2006/relationships/hyperlink" Target="http://vicepresidencia.gob.ve/xv-comision-intergubernamental-de-alto-nivel-rusia-venezuela-concluye-con-la-firma-de-nuevos-acuerdos-de-cooperacion/" TargetMode="External"/><Relationship Id="rId207" Type="http://schemas.openxmlformats.org/officeDocument/2006/relationships/hyperlink" Target="http://vicepresidencia.gob.ve/xv-comision-intergubernamental-de-alto-nivel-rusia-venezuela-concluye-con-la-firma-de-nuevos-acuerdos-de-cooperacion/" TargetMode="External"/><Relationship Id="rId13" Type="http://schemas.openxmlformats.org/officeDocument/2006/relationships/hyperlink" Target="http://www.todochavezenlaweb.gob.ve/todochavez/3710-intervencion-del-comandante-presidente-hugo-chavez-durante-acto-de-juramentacion-de-la-nueva-junta-directiva-de-pdvsa-y-firma-de-memorando-de-entendimiento-entre-petroleos-de-venezuela-sa-pdvsa-y-la-empresa-de-la-federacion-de-rusia-gazprom" TargetMode="External"/><Relationship Id="rId18" Type="http://schemas.openxmlformats.org/officeDocument/2006/relationships/hyperlink" Target="https://mundo.sputniknews.com/20090707/122249522.html" TargetMode="External"/><Relationship Id="rId39" Type="http://schemas.openxmlformats.org/officeDocument/2006/relationships/hyperlink" Target="https://www.elmundo.es/elmundo/2007/08/19/internacional/1187560194.html" TargetMode="External"/><Relationship Id="rId109" Type="http://schemas.openxmlformats.org/officeDocument/2006/relationships/hyperlink" Target="https://www.redalyc.org/pdf/403/40326947005.pdf" TargetMode="External"/><Relationship Id="rId34" Type="http://schemas.openxmlformats.org/officeDocument/2006/relationships/hyperlink" Target="https://xdoc.es/libro-amarillo-2006-pdf-free.html" TargetMode="External"/><Relationship Id="rId50" Type="http://schemas.openxmlformats.org/officeDocument/2006/relationships/hyperlink" Target="http://virtual.urbe.edu/gacetas/39191.pdf" TargetMode="External"/><Relationship Id="rId55" Type="http://schemas.openxmlformats.org/officeDocument/2006/relationships/hyperlink" Target="http://www.todochavez.gob.ve/todochavez/2683-clausura-y-firma-de-acuerdos-de-la-comision-intergubernamental-de-alto-nivel-rusia---venezuela" TargetMode="External"/><Relationship Id="rId76" Type="http://schemas.openxmlformats.org/officeDocument/2006/relationships/hyperlink" Target="http://virtual.urbe.edu/gacetas/39312.pdf" TargetMode="External"/><Relationship Id="rId97" Type="http://schemas.openxmlformats.org/officeDocument/2006/relationships/hyperlink" Target="http://www.todochavez.gob.ve/todochavez/658-intervencion-del-comandante-presidente-hugo-chavez-durante-acto-de-firma-de-acuerdos-entre-la-federacion-de-rusia-y-la-republica-bolivariana-de-venezuela-y-rueda-de-prensa-conjunta-con-el-primer-ministro-ruso-vladimir-putin" TargetMode="External"/><Relationship Id="rId104" Type="http://schemas.openxmlformats.org/officeDocument/2006/relationships/hyperlink" Target="https://app.box.com/s/xgli4lain1s4tetr94a62rwsbahx4183" TargetMode="External"/><Relationship Id="rId120" Type="http://schemas.openxmlformats.org/officeDocument/2006/relationships/hyperlink" Target="https://www.redalyc.org/pdf/403/40326947005.pdf" TargetMode="External"/><Relationship Id="rId125" Type="http://schemas.openxmlformats.org/officeDocument/2006/relationships/hyperlink" Target="https://transparencia.org.ve/wp-content/uploads/2016/07/LA-MEMORIA.-TOMO-I.pdf" TargetMode="External"/><Relationship Id="rId141" Type="http://schemas.openxmlformats.org/officeDocument/2006/relationships/hyperlink" Target="https://transparencia.org.ve/wp-content/uploads/2016/07/MEMORIA.MPPRE-2013.pdf" TargetMode="External"/><Relationship Id="rId146" Type="http://schemas.openxmlformats.org/officeDocument/2006/relationships/hyperlink" Target="https://transparencia.org.ve/wp-content/uploads/2016/07/MEMORIA.MPPRE-2013.pdf" TargetMode="External"/><Relationship Id="rId167" Type="http://schemas.openxmlformats.org/officeDocument/2006/relationships/hyperlink" Target="https://elestimulo.com/climax/revolucion-bolivariana-armada-hasta-los-dientes-por-la-paz-2/" TargetMode="External"/><Relationship Id="rId188" Type="http://schemas.openxmlformats.org/officeDocument/2006/relationships/hyperlink" Target="https://www.elpais.cr/2019/04/05/rusia-y-venezuela-cierran-11-acuerdos-en-moscu/" TargetMode="External"/><Relationship Id="rId7" Type="http://schemas.openxmlformats.org/officeDocument/2006/relationships/hyperlink" Target="http://biblioteca2.ucab.edu.ve/anexos/biblioteca/marc/texto/AAR1542.pdf" TargetMode="External"/><Relationship Id="rId71" Type="http://schemas.openxmlformats.org/officeDocument/2006/relationships/hyperlink" Target="https://app.box.com/s/vy75ys2kdnzenhu56fkj66o3nm0mq6yi" TargetMode="External"/><Relationship Id="rId92" Type="http://schemas.openxmlformats.org/officeDocument/2006/relationships/hyperlink" Target="https://elpitazo.net/alianzas/un-tercio-de-la-flota-de-buques-propios-de-pdvsa-se-encuentra-inoperativa/" TargetMode="External"/><Relationship Id="rId162" Type="http://schemas.openxmlformats.org/officeDocument/2006/relationships/hyperlink" Target="https://transparencia.org.ve/wp-content/uploads/2016/07/Memoria-exteriores.pdf" TargetMode="External"/><Relationship Id="rId183" Type="http://schemas.openxmlformats.org/officeDocument/2006/relationships/hyperlink" Target="http://www.desarrollominero.gob.ve/venezuela-y-rusia-firman-historico-convenio-de-cooperacion-geologica-y-minera/" TargetMode="External"/><Relationship Id="rId213" Type="http://schemas.openxmlformats.org/officeDocument/2006/relationships/hyperlink" Target="http://www.asambleanacional.gob.ve/leyes/sancionadas/ley-aprobatoria-del-acuerdo-entre-el-gobierno-de-la-republica-bolivariana-de-venezuela-y-el-gobierno-de-la-federacion-de-rusia-sobre-la-cooperacion-en-la-exploracion-y-utilizacion-del-espacio-ultraterrestre-para-fines-pacificos" TargetMode="External"/><Relationship Id="rId2" Type="http://schemas.openxmlformats.org/officeDocument/2006/relationships/hyperlink" Target="http://virtual.urbe.edu/gacetas/05570.pdf" TargetMode="External"/><Relationship Id="rId29" Type="http://schemas.openxmlformats.org/officeDocument/2006/relationships/hyperlink" Target="https://xdoc.es/libro-amarillo-2006-pdf-free.html" TargetMode="External"/><Relationship Id="rId24" Type="http://schemas.openxmlformats.org/officeDocument/2006/relationships/hyperlink" Target="https://xdoc.es/libro-amarillo-2006-pdf-free.html" TargetMode="External"/><Relationship Id="rId40" Type="http://schemas.openxmlformats.org/officeDocument/2006/relationships/hyperlink" Target="http://www.todochavez.gob.ve/todochavez/2208-intervencon-del-comandante-presidente-hugo-chavez-durante-clausura-de-la-iv-reunion-de-la-comision-intergubernamental-de-alto-nivel-cian-rusia-venezuela-y-firma-de-acuerdos" TargetMode="External"/><Relationship Id="rId45" Type="http://schemas.openxmlformats.org/officeDocument/2006/relationships/hyperlink" Target="http://www.todochavez.gob.ve/todochavez/2208-intervencon-del-comandante-presidente-hugo-chavez-durante-clausura-de-la-iv-reunion-de-la-comision-intergubernamental-de-alto-nivel-cian-rusia-venezuela-y-firma-de-acuerdos" TargetMode="External"/><Relationship Id="rId66" Type="http://schemas.openxmlformats.org/officeDocument/2006/relationships/hyperlink" Target="http://www.todochavez.gob.ve/todochavez/2708-firma-de-acuerdos-entre-la-federacion-rusa-y-la-republica-bolivariana-de-venezuela-y-rueda-de-prensa-conjunta" TargetMode="External"/><Relationship Id="rId87" Type="http://schemas.openxmlformats.org/officeDocument/2006/relationships/hyperlink" Target="http://mppre.gob.ve/wp-content/uploads/2018/08/TPAIV-2010-Tomo-I-Por-p%C3%A1ginas.pdf" TargetMode="External"/><Relationship Id="rId110" Type="http://schemas.openxmlformats.org/officeDocument/2006/relationships/hyperlink" Target="https://www.redalyc.org/pdf/403/40326947005.pdf" TargetMode="External"/><Relationship Id="rId115" Type="http://schemas.openxmlformats.org/officeDocument/2006/relationships/hyperlink" Target="https://www.facebook.com/SomosCVP/posts/1774319712839998/" TargetMode="External"/><Relationship Id="rId131" Type="http://schemas.openxmlformats.org/officeDocument/2006/relationships/hyperlink" Target="https://transparencia.org.ve/wp-content/uploads/2016/07/LA-MEMORIA.-TOMO-I.pdf" TargetMode="External"/><Relationship Id="rId136" Type="http://schemas.openxmlformats.org/officeDocument/2006/relationships/hyperlink" Target="http://www.pdvsa.com/index.php?option=com_content&amp;view=article&amp;id=5186:10709&amp;catid=10&amp;Itemid=589&amp;lang=es" TargetMode="External"/><Relationship Id="rId157" Type="http://schemas.openxmlformats.org/officeDocument/2006/relationships/hyperlink" Target="http://www.pdvsa.com/index.php?option=com_content&amp;view=article&amp;id=6172:pdvsa-y-rosneft-suscriben-convenios-para-el-desarrollo-de-la-faja&amp;catid=10&amp;Itemid=589&amp;lang=es" TargetMode="External"/><Relationship Id="rId178" Type="http://schemas.openxmlformats.org/officeDocument/2006/relationships/hyperlink" Target="https://app.box.com/s/lv5lk98h1z3i4y13xt928ff8mmgnyk5g" TargetMode="External"/><Relationship Id="rId61" Type="http://schemas.openxmlformats.org/officeDocument/2006/relationships/hyperlink" Target="https://www.elmostrador.cl/noticias/mundo/2008/09/25/moscu-otorga-credito-us1-000-millones-a-caracas-para-cooperacion-militar/" TargetMode="External"/><Relationship Id="rId82" Type="http://schemas.openxmlformats.org/officeDocument/2006/relationships/hyperlink" Target="http://virtual.urbe.edu/gacetas/39312.pdf" TargetMode="External"/><Relationship Id="rId152" Type="http://schemas.openxmlformats.org/officeDocument/2006/relationships/hyperlink" Target="https://transparencia.org.ve/wp-content/uploads/2016/07/MEMORIA.MPPRE-2013.pdf" TargetMode="External"/><Relationship Id="rId173" Type="http://schemas.openxmlformats.org/officeDocument/2006/relationships/hyperlink" Target="https://www.reuters.com/article/petroleo-venezuela-eeuu-idLTAKBN1AJ2F8-OUSLB" TargetMode="External"/><Relationship Id="rId194" Type="http://schemas.openxmlformats.org/officeDocument/2006/relationships/hyperlink" Target="https://app.box.com/s/3nk00un009zpifh417w4sw5eefu0715e" TargetMode="External"/><Relationship Id="rId199" Type="http://schemas.openxmlformats.org/officeDocument/2006/relationships/hyperlink" Target="https://www.dw.com/es/venezuela-y-rusia-refuerzan-relaciones-con-firma-de-12-acuerdos/a-57057320" TargetMode="External"/><Relationship Id="rId203" Type="http://schemas.openxmlformats.org/officeDocument/2006/relationships/hyperlink" Target="http://vicepresidencia.gob.ve/xv-comision-intergubernamental-de-alto-nivel-rusia-venezuela-concluye-con-la-firma-de-nuevos-acuerdos-de-cooperacion/" TargetMode="External"/><Relationship Id="rId208" Type="http://schemas.openxmlformats.org/officeDocument/2006/relationships/hyperlink" Target="http://vicepresidencia.gob.ve/xv-comision-intergubernamental-de-alto-nivel-rusia-venezuela-concluye-con-la-firma-de-nuevos-acuerdos-de-cooperacion/" TargetMode="External"/><Relationship Id="rId19" Type="http://schemas.openxmlformats.org/officeDocument/2006/relationships/hyperlink" Target="https://www.controlciudadano.org/noticias/venezuela-informe-sobre-adquisiciones-de-sistemas-de-armas-y-material-militar-periodo-2013-2016/" TargetMode="External"/><Relationship Id="rId14" Type="http://schemas.openxmlformats.org/officeDocument/2006/relationships/hyperlink" Target="https://www.oklahoman.com/article/1733021/llegan-a-venezuela-30000-fusiles-rusos" TargetMode="External"/><Relationship Id="rId30" Type="http://schemas.openxmlformats.org/officeDocument/2006/relationships/hyperlink" Target="https://xdoc.es/libro-amarillo-2006-pdf-free.html" TargetMode="External"/><Relationship Id="rId35" Type="http://schemas.openxmlformats.org/officeDocument/2006/relationships/hyperlink" Target="https://xdoc.es/libro-amarillo-2006-pdf-free.html" TargetMode="External"/><Relationship Id="rId56" Type="http://schemas.openxmlformats.org/officeDocument/2006/relationships/hyperlink" Target="http://www.todochavez.gob.ve/todochavez/2683-clausura-y-firma-de-acuerdos-de-la-comision-intergubernamental-de-alto-nivel-rusia---venezuela" TargetMode="External"/><Relationship Id="rId77" Type="http://schemas.openxmlformats.org/officeDocument/2006/relationships/hyperlink" Target="http://virtual.urbe.edu/gacetas/39312.pdf" TargetMode="External"/><Relationship Id="rId100" Type="http://schemas.openxmlformats.org/officeDocument/2006/relationships/hyperlink" Target="http://irao-export.ru/es/press/news/inter_rao_export_entreg_13_unidades_de_turbogeneradores_de_gas_a_venezuela.html" TargetMode="External"/><Relationship Id="rId105" Type="http://schemas.openxmlformats.org/officeDocument/2006/relationships/hyperlink" Target="http://mppre.gob.ve/wp-content/uploads/2018/08/TPAIV-2010-Tomo-II-Por-p%C3%A1ginas.pdf" TargetMode="External"/><Relationship Id="rId126" Type="http://schemas.openxmlformats.org/officeDocument/2006/relationships/hyperlink" Target="https://transparencia.org.ve/wp-content/uploads/2016/07/LA-MEMORIA.-TOMO-I.pdf" TargetMode="External"/><Relationship Id="rId147" Type="http://schemas.openxmlformats.org/officeDocument/2006/relationships/hyperlink" Target="https://app.box.com/s/8k27ldn4wzyi2ijwpd7h5vwl4b75ed08" TargetMode="External"/><Relationship Id="rId168" Type="http://schemas.openxmlformats.org/officeDocument/2006/relationships/hyperlink" Target="https://www.controlciudadano.org/noticias/venezuela-informe-sobre-adquisiciones-de-sistemas-de-armas-y-material-militar-periodo-2013-2016/" TargetMode="External"/><Relationship Id="rId8" Type="http://schemas.openxmlformats.org/officeDocument/2006/relationships/hyperlink" Target="https://www.tiwy.com/read.phtml?id=92" TargetMode="External"/><Relationship Id="rId51" Type="http://schemas.openxmlformats.org/officeDocument/2006/relationships/hyperlink" Target="http://www.todochavez.gob.ve/todochavez/2683-clausura-y-firma-de-acuerdos-de-la-comision-intergubernamental-de-alto-nivel-rusia---venezuela" TargetMode="External"/><Relationship Id="rId72" Type="http://schemas.openxmlformats.org/officeDocument/2006/relationships/hyperlink" Target="http://www.psuv.org.ve/temas/noticias/Venezuela-suscribio-diversos-acuerdos-de-cooperacion-con-Rusia/" TargetMode="External"/><Relationship Id="rId93" Type="http://schemas.openxmlformats.org/officeDocument/2006/relationships/hyperlink" Target="https://www.youtube.com/watch?v=S37256XNsm0" TargetMode="External"/><Relationship Id="rId98" Type="http://schemas.openxmlformats.org/officeDocument/2006/relationships/hyperlink" Target="https://drive.google.com/file/d/0B5jaYjSGSKJdbGVoN2JuNzQya1E/view?resourcekey=0-pDDxeznKyLtfUI4xk9kPew" TargetMode="External"/><Relationship Id="rId121" Type="http://schemas.openxmlformats.org/officeDocument/2006/relationships/hyperlink" Target="https://www.austria.gob.ve/oldsite/noticias_1.php?leer=1&amp;noticiaid=274" TargetMode="External"/><Relationship Id="rId142" Type="http://schemas.openxmlformats.org/officeDocument/2006/relationships/hyperlink" Target="https://app.box.com/s/6pbd9zezi4yht7evjppwa2vwlgrmz2pf" TargetMode="External"/><Relationship Id="rId163" Type="http://schemas.openxmlformats.org/officeDocument/2006/relationships/hyperlink" Target="https://transparencia.org.ve/wp-content/uploads/2016/07/Memoria-exteriores.pdf" TargetMode="External"/><Relationship Id="rId184" Type="http://schemas.openxmlformats.org/officeDocument/2006/relationships/hyperlink" Target="https://www.elpais.cr/2019/04/05/rusia-y-venezuela-cierran-11-acuerdos-en-moscu/" TargetMode="External"/><Relationship Id="rId189" Type="http://schemas.openxmlformats.org/officeDocument/2006/relationships/hyperlink" Target="https://www.elpais.cr/2019/04/05/rusia-y-venezuela-cierran-11-acuerdos-en-moscu/" TargetMode="External"/><Relationship Id="rId3" Type="http://schemas.openxmlformats.org/officeDocument/2006/relationships/hyperlink" Target="https://www.tiwy.com/read.phtml?id=92" TargetMode="External"/><Relationship Id="rId214" Type="http://schemas.openxmlformats.org/officeDocument/2006/relationships/hyperlink" Target="https://mppre.gob.ve/2022/02/16/venezuela-rusia-sellan-acuerdo-intencion-para-afianzar-alianza-estrategica/" TargetMode="External"/><Relationship Id="rId25" Type="http://schemas.openxmlformats.org/officeDocument/2006/relationships/hyperlink" Target="https://xdoc.es/libro-amarillo-2006-pdf-free.html" TargetMode="External"/><Relationship Id="rId46" Type="http://schemas.openxmlformats.org/officeDocument/2006/relationships/hyperlink" Target="http://www.todochavez.gob.ve/todochavez/2208-intervencon-del-comandante-presidente-hugo-chavez-durante-clausura-de-la-iv-reunion-de-la-comision-intergubernamental-de-alto-nivel-cian-rusia-venezuela-y-firma-de-acuerdos" TargetMode="External"/><Relationship Id="rId67" Type="http://schemas.openxmlformats.org/officeDocument/2006/relationships/hyperlink" Target="https://ve.microjuris.com/getContent?page=fullContent.jsp&amp;reference=MJ-N-11346-VE&amp;links=%5bRUS%5d" TargetMode="External"/><Relationship Id="rId116" Type="http://schemas.openxmlformats.org/officeDocument/2006/relationships/hyperlink" Target="https://app.box.com/s/7bu6ajs5ebonp00ki4lfob9ptim1vzra" TargetMode="External"/><Relationship Id="rId137" Type="http://schemas.openxmlformats.org/officeDocument/2006/relationships/hyperlink" Target="https://www.reuters.com/article/venezuela-rusia-rosneft-idESKCN1QY0C9-OESBS" TargetMode="External"/><Relationship Id="rId158" Type="http://schemas.openxmlformats.org/officeDocument/2006/relationships/hyperlink" Target="http://www.petroleoamerica.com/2014/07/pdvsa-y-rosneft-firmaron-nuevos.html" TargetMode="External"/><Relationship Id="rId20" Type="http://schemas.openxmlformats.org/officeDocument/2006/relationships/hyperlink" Target="https://www.infodefensa.com/latam/2017/10/27/noticia-venezuela-impulsa-proyecto-centro-mantenimiento-helicopteros-rusos.html" TargetMode="External"/><Relationship Id="rId41" Type="http://schemas.openxmlformats.org/officeDocument/2006/relationships/hyperlink" Target="http://www.todochavez.gob.ve/todochavez/2208-intervencon-del-comandante-presidente-hugo-chavez-durante-clausura-de-la-iv-reunion-de-la-comision-intergubernamental-de-alto-nivel-cian-rusia-venezuela-y-firma-de-acuerdos" TargetMode="External"/><Relationship Id="rId62" Type="http://schemas.openxmlformats.org/officeDocument/2006/relationships/hyperlink" Target="http://mppre.gob.ve/wp-content/uploads/2018/08/TPAIV-2009-Tomo-1-sin-colof%C3%B3n.pdf" TargetMode="External"/><Relationship Id="rId83" Type="http://schemas.openxmlformats.org/officeDocument/2006/relationships/hyperlink" Target="https://www.controlciudadano.org/contexto/investigaciones/venezuela-adquisiciones-de-sistemas-de-armas-y-material-militar-2005-2012-un-proceso-completamente-opaco-para-el-pais/" TargetMode="External"/><Relationship Id="rId88" Type="http://schemas.openxmlformats.org/officeDocument/2006/relationships/hyperlink" Target="http://mppre.gob.ve/wp-content/uploads/2018/08/TPAIV-2010-Tomo-II-Por-p%C3%A1ginas.pdf" TargetMode="External"/><Relationship Id="rId111" Type="http://schemas.openxmlformats.org/officeDocument/2006/relationships/hyperlink" Target="http://mppre.gob.ve/wp-content/uploads/2018/08/TPAIV-2010-Tomo-II-Por-p%C3%A1ginas.pdf" TargetMode="External"/><Relationship Id="rId132" Type="http://schemas.openxmlformats.org/officeDocument/2006/relationships/hyperlink" Target="https://transparencia.org.ve/wp-content/uploads/2016/07/LA-MEMORIA.-TOMO-I.pdf" TargetMode="External"/><Relationship Id="rId153" Type="http://schemas.openxmlformats.org/officeDocument/2006/relationships/hyperlink" Target="https://www.finanzasdigital.com/2014/05/pdvsa-y-rosneft-suscribieron-acuerdo-de-suministro-de-crudo-y-productos/" TargetMode="External"/><Relationship Id="rId174" Type="http://schemas.openxmlformats.org/officeDocument/2006/relationships/hyperlink" Target="https://www.ghm.com.ve/pdvsa-y-rosneft-inauguraron-la-empresa-mixta-perforosven/" TargetMode="External"/><Relationship Id="rId179" Type="http://schemas.openxmlformats.org/officeDocument/2006/relationships/hyperlink" Target="http://www.desarrollominero.gob.ve/tag/comision-intergubernamental-de-alto-nivel/" TargetMode="External"/><Relationship Id="rId195" Type="http://schemas.openxmlformats.org/officeDocument/2006/relationships/hyperlink" Target="https://app.box.com/s/s6qzf06aalo808cps1ury9ok42wgnvwo" TargetMode="External"/><Relationship Id="rId209" Type="http://schemas.openxmlformats.org/officeDocument/2006/relationships/hyperlink" Target="http://vicepresidencia.gob.ve/xv-comision-intergubernamental-de-alto-nivel-rusia-venezuela-concluye-con-la-firma-de-nuevos-acuerdos-de-cooperacion/" TargetMode="External"/><Relationship Id="rId190" Type="http://schemas.openxmlformats.org/officeDocument/2006/relationships/hyperlink" Target="https://www.elpais.cr/2019/04/05/rusia-y-venezuela-cierran-11-acuerdos-en-moscu/" TargetMode="External"/><Relationship Id="rId204" Type="http://schemas.openxmlformats.org/officeDocument/2006/relationships/hyperlink" Target="http://vicepresidencia.gob.ve/xv-comision-intergubernamental-de-alto-nivel-rusia-venezuela-concluye-con-la-firma-de-nuevos-acuerdos-de-cooperacion/" TargetMode="External"/><Relationship Id="rId15" Type="http://schemas.openxmlformats.org/officeDocument/2006/relationships/hyperlink" Target="https://elpais.com/diario/2006/06/04/internacional/1149372009_850215.html" TargetMode="External"/><Relationship Id="rId36" Type="http://schemas.openxmlformats.org/officeDocument/2006/relationships/hyperlink" Target="https://xdoc.es/libro-amarillo-2006-pdf-free.html" TargetMode="External"/><Relationship Id="rId57" Type="http://schemas.openxmlformats.org/officeDocument/2006/relationships/hyperlink" Target="http://www.todochavez.gob.ve/todochavez/2683-clausura-y-firma-de-acuerdos-de-la-comision-intergubernamental-de-alto-nivel-rusia---venezuela" TargetMode="External"/><Relationship Id="rId106" Type="http://schemas.openxmlformats.org/officeDocument/2006/relationships/hyperlink" Target="https://www.redalyc.org/pdf/403/40326947005.pdf" TargetMode="External"/><Relationship Id="rId127" Type="http://schemas.openxmlformats.org/officeDocument/2006/relationships/hyperlink" Target="https://mundo.sputniknews.com/20120627/154182225.html" TargetMode="External"/><Relationship Id="rId10" Type="http://schemas.openxmlformats.org/officeDocument/2006/relationships/hyperlink" Target="http://virtual.urbe.edu/gacetas/05822.pdf" TargetMode="External"/><Relationship Id="rId31" Type="http://schemas.openxmlformats.org/officeDocument/2006/relationships/hyperlink" Target="https://xdoc.es/libro-amarillo-2006-pdf-free.html" TargetMode="External"/><Relationship Id="rId52" Type="http://schemas.openxmlformats.org/officeDocument/2006/relationships/hyperlink" Target="http://www.todochavez.gob.ve/todochavez/2683-clausura-y-firma-de-acuerdos-de-la-comision-intergubernamental-de-alto-nivel-rusia---venezuela" TargetMode="External"/><Relationship Id="rId73" Type="http://schemas.openxmlformats.org/officeDocument/2006/relationships/hyperlink" Target="http://www.psuv.org.ve/temas/noticias/Venezuela-suscribio-diversos-acuerdos-de-cooperacion-con-Rusia/" TargetMode="External"/><Relationship Id="rId78" Type="http://schemas.openxmlformats.org/officeDocument/2006/relationships/hyperlink" Target="http://virtual.urbe.edu/gacetas/39278.pdf" TargetMode="External"/><Relationship Id="rId94" Type="http://schemas.openxmlformats.org/officeDocument/2006/relationships/hyperlink" Target="http://www.todochavez.gob.ve/todochavez/658-intervencion-del-comandante-presidente-hugo-chavez-durante-acto-de-firma-de-acuerdos-entre-la-federacion-de-rusia-y-la-republica-bolivariana-de-venezuela-y-rueda-de-prensa-conjunta-con-el-primer-ministro-ruso-vladimir-putin" TargetMode="External"/><Relationship Id="rId99" Type="http://schemas.openxmlformats.org/officeDocument/2006/relationships/hyperlink" Target="http://www.minci.gob.ve/rusia-evalua-proyectos-mineros-venezolanos-para-gestionar-inversiones-en-cian-2019/" TargetMode="External"/><Relationship Id="rId101" Type="http://schemas.openxmlformats.org/officeDocument/2006/relationships/hyperlink" Target="http://www.minci.gob.ve/empresa-mixta-producira-materia-prima-para-plasticos-degradables/" TargetMode="External"/><Relationship Id="rId122" Type="http://schemas.openxmlformats.org/officeDocument/2006/relationships/hyperlink" Target="https://app.box.com/s/321si5ishsfrrz6wqs2ycxuqhceazydf" TargetMode="External"/><Relationship Id="rId143" Type="http://schemas.openxmlformats.org/officeDocument/2006/relationships/hyperlink" Target="https://www.youtube.com/watch?v=KZhk8L7fAXY" TargetMode="External"/><Relationship Id="rId148" Type="http://schemas.openxmlformats.org/officeDocument/2006/relationships/hyperlink" Target="https://transparencia.org.ve/wp-content/uploads/2016/07/MEMORIA.MPPRE-2013.pdf" TargetMode="External"/><Relationship Id="rId164" Type="http://schemas.openxmlformats.org/officeDocument/2006/relationships/hyperlink" Target="https://transparencia.org.ve/wp-content/uploads/2016/07/Memoria-exteriores.pdf" TargetMode="External"/><Relationship Id="rId169" Type="http://schemas.openxmlformats.org/officeDocument/2006/relationships/hyperlink" Target="https://ve.microjuris.com/getContent?page=fullContent.jsp&amp;reference=MJ-N-53642-VE&amp;links=%5bRUS%5d" TargetMode="External"/><Relationship Id="rId185" Type="http://schemas.openxmlformats.org/officeDocument/2006/relationships/hyperlink" Target="http://www.minci.gob.ve/ministro-castro-soteldo-busca-afianzar-acuerdos-de-productivad-con-rusia/" TargetMode="External"/><Relationship Id="rId4" Type="http://schemas.openxmlformats.org/officeDocument/2006/relationships/hyperlink" Target="https://www.redalyc.org/pdf/403/40326947005.pdf" TargetMode="External"/><Relationship Id="rId9" Type="http://schemas.openxmlformats.org/officeDocument/2006/relationships/hyperlink" Target="https://www.redalyc.org/pdf/403/40326947005.pdf" TargetMode="External"/><Relationship Id="rId180" Type="http://schemas.openxmlformats.org/officeDocument/2006/relationships/hyperlink" Target="https://www.elnacional.com/bloguero/los-recientes-convenios-firmados-entre-venezuela-rusia-sistema-glonas_262818/" TargetMode="External"/><Relationship Id="rId210" Type="http://schemas.openxmlformats.org/officeDocument/2006/relationships/hyperlink" Target="http://vicepresidencia.gob.ve/xv-comision-intergubernamental-de-alto-nivel-rusia-venezuela-concluye-con-la-firma-de-nuevos-acuerdos-de-cooperacion/" TargetMode="External"/><Relationship Id="rId215" Type="http://schemas.openxmlformats.org/officeDocument/2006/relationships/printerSettings" Target="../printerSettings/printerSettings1.bin"/><Relationship Id="rId26" Type="http://schemas.openxmlformats.org/officeDocument/2006/relationships/hyperlink" Target="https://xdoc.es/libro-amarillo-2006-pdf-free.html" TargetMode="External"/><Relationship Id="rId47" Type="http://schemas.openxmlformats.org/officeDocument/2006/relationships/hyperlink" Target="http://www.todochavez.gob.ve/todochavez/2208-intervencon-del-comandante-presidente-hugo-chavez-durante-clausura-de-la-iv-reunion-de-la-comision-intergubernamental-de-alto-nivel-cian-rusia-venezuela-y-firma-de-acuerdos" TargetMode="External"/><Relationship Id="rId68" Type="http://schemas.openxmlformats.org/officeDocument/2006/relationships/hyperlink" Target="https://app.box.com/s/9o4hgngvjosehzyav71syaldtoeufm4j" TargetMode="External"/><Relationship Id="rId89" Type="http://schemas.openxmlformats.org/officeDocument/2006/relationships/hyperlink" Target="http://mppre.gob.ve/wp-content/uploads/2018/08/TPAIV-2010-Tomo-II-Por-p%C3%A1ginas.pdf" TargetMode="External"/><Relationship Id="rId112" Type="http://schemas.openxmlformats.org/officeDocument/2006/relationships/hyperlink" Target="https://www.redalyc.org/pdf/403/40326947005.pdf" TargetMode="External"/><Relationship Id="rId133" Type="http://schemas.openxmlformats.org/officeDocument/2006/relationships/hyperlink" Target="https://transparencia.org.ve/wp-content/uploads/2016/07/LA-MEMORIA.-TOMO-I.pdf" TargetMode="External"/><Relationship Id="rId154" Type="http://schemas.openxmlformats.org/officeDocument/2006/relationships/hyperlink" Target="https://www.el19digital.com/articulos/ver/titulo:18804-con-exito-culmino-x-reunion-intergubernamental-entre-rusia-y-venezuela" TargetMode="External"/><Relationship Id="rId175" Type="http://schemas.openxmlformats.org/officeDocument/2006/relationships/hyperlink" Target="https://www.reuters.com/article/venezuela-deuda-rusia-idLTAKBN1DF1PP-OUSLD" TargetMode="External"/><Relationship Id="rId196" Type="http://schemas.openxmlformats.org/officeDocument/2006/relationships/hyperlink" Target="https://www.france24.com/es/20200208-rusia-anuncia-apoyo-militar-a-venezuela" TargetMode="External"/><Relationship Id="rId200" Type="http://schemas.openxmlformats.org/officeDocument/2006/relationships/hyperlink" Target="https://mundo.sputniknews.com/20210514/venezuela-y-rusia-firman-acuerdos-en-el-area-de-turismo-1112204740.html" TargetMode="External"/><Relationship Id="rId16" Type="http://schemas.openxmlformats.org/officeDocument/2006/relationships/hyperlink" Target="http://www.todochavez.gob.ve/todochavez/2882-firma-del-acto-final-de-la-ii-reunion-de-la-comision-intergubernamental-de-alto-nivel-venezuela-rusia"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xdoc.es/libro-amarillo-2006-pdf-free.html" TargetMode="External"/><Relationship Id="rId18" Type="http://schemas.openxmlformats.org/officeDocument/2006/relationships/hyperlink" Target="http://www.todochavez.gob.ve/todochavez/2683-clausura-y-firma-de-acuerdos-de-la-comision-intergubernamental-de-alto-nivel-rusia---venezuela" TargetMode="External"/><Relationship Id="rId26" Type="http://schemas.openxmlformats.org/officeDocument/2006/relationships/hyperlink" Target="https://www.controlciudadano.org/contexto/investigaciones/venezuela-adquisiciones-de-sistemas-de-armas-y-material-militar-2005-2012-un-proceso-completamente-opaco-para-el-pais/" TargetMode="External"/><Relationship Id="rId39" Type="http://schemas.openxmlformats.org/officeDocument/2006/relationships/hyperlink" Target="https://app.box.com/s/321si5ishsfrrz6wqs2ycxuqhceazydf" TargetMode="External"/><Relationship Id="rId21" Type="http://schemas.openxmlformats.org/officeDocument/2006/relationships/hyperlink" Target="https://www.eluniverso.com/2008/07/23/0001/14/9D978C73A6624E07ACC15FEB87828B07.html/" TargetMode="External"/><Relationship Id="rId34" Type="http://schemas.openxmlformats.org/officeDocument/2006/relationships/hyperlink" Target="http://www.minci.gob.ve/rusia-evalua-proyectos-mineros-venezolanos-para-gestionar-inversiones-en-cian-2019/" TargetMode="External"/><Relationship Id="rId42" Type="http://schemas.openxmlformats.org/officeDocument/2006/relationships/hyperlink" Target="https://mundo.sputniknews.com/20120627/154182225.html" TargetMode="External"/><Relationship Id="rId47" Type="http://schemas.openxmlformats.org/officeDocument/2006/relationships/hyperlink" Target="https://app.box.com/s/6pbd9zezi4yht7evjppwa2vwlgrmz2pf" TargetMode="External"/><Relationship Id="rId50" Type="http://schemas.openxmlformats.org/officeDocument/2006/relationships/hyperlink" Target="http://www.pdvsa.com/index.php?option=com_content&amp;view=article&amp;id=6172:pdvsa-y-rosneft-suscriben-convenios-para-el-desarrollo-de-la-faja&amp;catid=10&amp;Itemid=589&amp;lang=es" TargetMode="External"/><Relationship Id="rId55" Type="http://schemas.openxmlformats.org/officeDocument/2006/relationships/hyperlink" Target="https://es.linkfang.org/wiki/Citgo" TargetMode="External"/><Relationship Id="rId63" Type="http://schemas.openxmlformats.org/officeDocument/2006/relationships/comments" Target="../comments1.xml"/><Relationship Id="rId7" Type="http://schemas.openxmlformats.org/officeDocument/2006/relationships/hyperlink" Target="https://xdoc.es/libro-amarillo-2006-pdf-free.html" TargetMode="External"/><Relationship Id="rId2" Type="http://schemas.openxmlformats.org/officeDocument/2006/relationships/hyperlink" Target="https://elpais.com/diario/2006/06/04/internacional/1149372009_850215.html" TargetMode="External"/><Relationship Id="rId16" Type="http://schemas.openxmlformats.org/officeDocument/2006/relationships/hyperlink" Target="http://www.todochavez.gob.ve/todochavez/2208-intervencon-del-comandante-presidente-hugo-chavez-durante-clausura-de-la-iv-reunion-de-la-comision-intergubernamental-de-alto-nivel-cian-rusia-venezuela-y-firma-de-acuerdos" TargetMode="External"/><Relationship Id="rId20" Type="http://schemas.openxmlformats.org/officeDocument/2006/relationships/hyperlink" Target="http://www.todochavez.gob.ve/todochavez/2683-clausura-y-firma-de-acuerdos-de-la-comision-intergubernamental-de-alto-nivel-rusia---venezuela" TargetMode="External"/><Relationship Id="rId29" Type="http://schemas.openxmlformats.org/officeDocument/2006/relationships/hyperlink" Target="https://elpitazo.net/alianzas/un-tercio-de-la-flota-de-buques-propios-de-pdvsa-se-encuentra-inoperativa/" TargetMode="External"/><Relationship Id="rId41" Type="http://schemas.openxmlformats.org/officeDocument/2006/relationships/hyperlink" Target="https://poderopediave.org/empresa/petrozamora-s-a/" TargetMode="External"/><Relationship Id="rId54" Type="http://schemas.openxmlformats.org/officeDocument/2006/relationships/hyperlink" Target="https://www.elimpulso.com/2016/02/22/gobierno-vende-acciones-de-petromonagas-por-usd-500-millones/" TargetMode="External"/><Relationship Id="rId62" Type="http://schemas.openxmlformats.org/officeDocument/2006/relationships/vmlDrawing" Target="../drawings/vmlDrawing1.vml"/><Relationship Id="rId1" Type="http://schemas.openxmlformats.org/officeDocument/2006/relationships/hyperlink" Target="https://www.oklahoman.com/article/1733021/llegan-a-venezuela-30000-fusiles-rusos" TargetMode="External"/><Relationship Id="rId6" Type="http://schemas.openxmlformats.org/officeDocument/2006/relationships/hyperlink" Target="https://xdoc.es/libro-amarillo-2006-pdf-free.html" TargetMode="External"/><Relationship Id="rId11" Type="http://schemas.openxmlformats.org/officeDocument/2006/relationships/hyperlink" Target="https://xdoc.es/libro-amarillo-2006-pdf-free.html" TargetMode="External"/><Relationship Id="rId24" Type="http://schemas.openxmlformats.org/officeDocument/2006/relationships/hyperlink" Target="http://www.psuv.org.ve/temas/noticias/Venezuela-suscribio-diversos-acuerdos-de-cooperacion-con-Rusia/" TargetMode="External"/><Relationship Id="rId32" Type="http://schemas.openxmlformats.org/officeDocument/2006/relationships/hyperlink" Target="http://www.pdvsa.com/index.php?option=com_content&amp;view=article&amp;id=3849:8523&amp;catid=10&amp;Itemid=589&amp;lang=es" TargetMode="External"/><Relationship Id="rId37" Type="http://schemas.openxmlformats.org/officeDocument/2006/relationships/hyperlink" Target="https://www.redalyc.org/pdf/403/40326947005.pdf" TargetMode="External"/><Relationship Id="rId40" Type="http://schemas.openxmlformats.org/officeDocument/2006/relationships/hyperlink" Target="https://app.box.com/s/qwr0g4ogkhl1uwh1y8bq0vwf1zn94ipc" TargetMode="External"/><Relationship Id="rId45" Type="http://schemas.openxmlformats.org/officeDocument/2006/relationships/hyperlink" Target="https://www.facebook.com/SomosCVP/posts/1774319712839998/" TargetMode="External"/><Relationship Id="rId53" Type="http://schemas.openxmlformats.org/officeDocument/2006/relationships/hyperlink" Target="https://www.controlciudadano.org/noticias/venezuela-informe-sobre-adquisiciones-de-sistemas-de-armas-y-material-militar-periodo-2013-2016/" TargetMode="External"/><Relationship Id="rId58" Type="http://schemas.openxmlformats.org/officeDocument/2006/relationships/hyperlink" Target="https://www.elnacional.com/bloguero/los-recientes-convenios-firmados-entre-venezuela-rusia-sistema-glonas_262818/" TargetMode="External"/><Relationship Id="rId5" Type="http://schemas.openxmlformats.org/officeDocument/2006/relationships/hyperlink" Target="https://xdoc.es/libro-amarillo-2006-pdf-free.html" TargetMode="External"/><Relationship Id="rId15" Type="http://schemas.openxmlformats.org/officeDocument/2006/relationships/hyperlink" Target="http://www.todochavez.gob.ve/todochavez/2208-intervencon-del-comandante-presidente-hugo-chavez-durante-clausura-de-la-iv-reunion-de-la-comision-intergubernamental-de-alto-nivel-cian-rusia-venezuela-y-firma-de-acuerdos" TargetMode="External"/><Relationship Id="rId23" Type="http://schemas.openxmlformats.org/officeDocument/2006/relationships/hyperlink" Target="https://app.box.com/s/r9axvrfl22ar8krwo660o48pq5q115lo" TargetMode="External"/><Relationship Id="rId28" Type="http://schemas.openxmlformats.org/officeDocument/2006/relationships/hyperlink" Target="http://mppre.gob.ve/wp-content/uploads/2018/08/TPAIV-2010-Tomo-II-Por-p%C3%A1ginas.pdf" TargetMode="External"/><Relationship Id="rId36" Type="http://schemas.openxmlformats.org/officeDocument/2006/relationships/hyperlink" Target="http://www.minci.gob.ve/empresa-mixta-producira-materia-prima-para-plasticos-degradables/" TargetMode="External"/><Relationship Id="rId49" Type="http://schemas.openxmlformats.org/officeDocument/2006/relationships/hyperlink" Target="https://transparencia.org.ve/wp-content/uploads/2016/07/MEMORIA.MPPRE-2013.pdf" TargetMode="External"/><Relationship Id="rId57" Type="http://schemas.openxmlformats.org/officeDocument/2006/relationships/hyperlink" Target="http://www.desarrollominero.gob.ve/tag/comision-intergubernamental-de-alto-nivel/" TargetMode="External"/><Relationship Id="rId61" Type="http://schemas.openxmlformats.org/officeDocument/2006/relationships/hyperlink" Target="http://vicepresidencia.gob.ve/?p=6097" TargetMode="External"/><Relationship Id="rId10" Type="http://schemas.openxmlformats.org/officeDocument/2006/relationships/hyperlink" Target="https://xdoc.es/libro-amarillo-2006-pdf-free.html" TargetMode="External"/><Relationship Id="rId19" Type="http://schemas.openxmlformats.org/officeDocument/2006/relationships/hyperlink" Target="http://www.todochavez.gob.ve/todochavez/2683-clausura-y-firma-de-acuerdos-de-la-comision-intergubernamental-de-alto-nivel-rusia---venezuela" TargetMode="External"/><Relationship Id="rId31" Type="http://schemas.openxmlformats.org/officeDocument/2006/relationships/hyperlink" Target="https://actualidad.rt.com/economia/view/11721-La-generaci%C3%B3n-t%C3%A9rmica-une-a-Rusia-y-Venezuela" TargetMode="External"/><Relationship Id="rId44" Type="http://schemas.openxmlformats.org/officeDocument/2006/relationships/hyperlink" Target="https://www.bp.com/en/global/corporate/news-and-insights/press-releases/bp-to-sell-venezuela-and-vietnam-businesses-to-tnk-bp.html" TargetMode="External"/><Relationship Id="rId52" Type="http://schemas.openxmlformats.org/officeDocument/2006/relationships/hyperlink" Target="https://elestimulo.com/climax/revolucion-bolivariana-armada-hasta-los-dientes-por-la-paz-2/" TargetMode="External"/><Relationship Id="rId60" Type="http://schemas.openxmlformats.org/officeDocument/2006/relationships/hyperlink" Target="https://www.bbc.com/mundo/noticias-america-latina-59512518" TargetMode="External"/><Relationship Id="rId4" Type="http://schemas.openxmlformats.org/officeDocument/2006/relationships/hyperlink" Target="https://elpais.com/diario/2006/06/16/internacional/1150408816_850215.html" TargetMode="External"/><Relationship Id="rId9" Type="http://schemas.openxmlformats.org/officeDocument/2006/relationships/hyperlink" Target="https://xdoc.es/libro-amarillo-2006-pdf-free.html" TargetMode="External"/><Relationship Id="rId14" Type="http://schemas.openxmlformats.org/officeDocument/2006/relationships/hyperlink" Target="https://xdoc.es/libro-amarillo-2006-pdf-free.html" TargetMode="External"/><Relationship Id="rId22" Type="http://schemas.openxmlformats.org/officeDocument/2006/relationships/hyperlink" Target="http://www.todochavez.gob.ve/todochavez/2708-firma-de-acuerdos-entre-la-federacion-rusa-y-la-republica-bolivariana-de-venezuela-y-rueda-de-prensa-conjunta" TargetMode="External"/><Relationship Id="rId27" Type="http://schemas.openxmlformats.org/officeDocument/2006/relationships/hyperlink" Target="https://www.infodefensa.com/latam/2011/12/16/noticia-venezuela-comenzara-a-recibir-en-2012-los-helicopteros-de-ataque-mi-28ne-nigth-hunter.html" TargetMode="External"/><Relationship Id="rId30" Type="http://schemas.openxmlformats.org/officeDocument/2006/relationships/hyperlink" Target="https://www.youtube.com/watch?v=S37256XNsm0" TargetMode="External"/><Relationship Id="rId35" Type="http://schemas.openxmlformats.org/officeDocument/2006/relationships/hyperlink" Target="http://irao-export.ru/es/press/news/inter_rao_export_entreg_13_unidades_de_turbogeneradores_de_gas_a_venezuela.html" TargetMode="External"/><Relationship Id="rId43" Type="http://schemas.openxmlformats.org/officeDocument/2006/relationships/hyperlink" Target="https://www.reuters.com/article/venezuela-rusia-rosneft-idESKCN1QY0C9-OESBS" TargetMode="External"/><Relationship Id="rId48" Type="http://schemas.openxmlformats.org/officeDocument/2006/relationships/hyperlink" Target="https://www.youtube.com/watch?v=KZhk8L7fAXY" TargetMode="External"/><Relationship Id="rId56" Type="http://schemas.openxmlformats.org/officeDocument/2006/relationships/hyperlink" Target="https://app.box.com/s/lv5lk98h1z3i4y13xt928ff8mmgnyk5g" TargetMode="External"/><Relationship Id="rId8" Type="http://schemas.openxmlformats.org/officeDocument/2006/relationships/hyperlink" Target="https://xdoc.es/libro-amarillo-2006-pdf-free.html" TargetMode="External"/><Relationship Id="rId51" Type="http://schemas.openxmlformats.org/officeDocument/2006/relationships/hyperlink" Target="https://www.ghm.com.ve/pdvsa-y-rosneft-inauguraron-la-empresa-mixta-perforosven/" TargetMode="External"/><Relationship Id="rId3" Type="http://schemas.openxmlformats.org/officeDocument/2006/relationships/hyperlink" Target="https://www.infodefensa.com/latam/2017/10/27/noticia-venezuela-impulsa-proyecto-centro-mantenimiento-helicopteros-rusos.html" TargetMode="External"/><Relationship Id="rId12" Type="http://schemas.openxmlformats.org/officeDocument/2006/relationships/hyperlink" Target="http://www.pdvsa.com/index.php?option=com_content&amp;view=article&amp;id=1778:3030&amp;catid=10&amp;Itemid=589&amp;lang=es" TargetMode="External"/><Relationship Id="rId17" Type="http://schemas.openxmlformats.org/officeDocument/2006/relationships/hyperlink" Target="http://www.todochavez.gob.ve/todochavez/2683-clausura-y-firma-de-acuerdos-de-la-comision-intergubernamental-de-alto-nivel-rusia---venezuela" TargetMode="External"/><Relationship Id="rId25" Type="http://schemas.openxmlformats.org/officeDocument/2006/relationships/hyperlink" Target="https://www.controlciudadano.org/contexto/investigaciones/venezuela-adquisiciones-de-sistemas-de-armas-y-material-militar-2005-2012-un-proceso-completamente-opaco-para-el-pais/" TargetMode="External"/><Relationship Id="rId33" Type="http://schemas.openxmlformats.org/officeDocument/2006/relationships/hyperlink" Target="https://drive.google.com/file/d/0B5jaYjSGSKJdbGVoN2JuNzQya1E/view?resourcekey=0-pDDxeznKyLtfUI4xk9kPew" TargetMode="External"/><Relationship Id="rId38" Type="http://schemas.openxmlformats.org/officeDocument/2006/relationships/hyperlink" Target="http://mppre.gob.ve/wp-content/uploads/2018/08/TPAIV-2010-Tomo-II-Por-p%C3%A1ginas.pdf" TargetMode="External"/><Relationship Id="rId46" Type="http://schemas.openxmlformats.org/officeDocument/2006/relationships/hyperlink" Target="https://transparencia.org.ve/wp-content/uploads/2016/07/MEMORIA.MPPRE-2013.pdf" TargetMode="External"/><Relationship Id="rId59" Type="http://schemas.openxmlformats.org/officeDocument/2006/relationships/hyperlink" Target="https://app.box.com/s/3nk00un009zpifh417w4sw5eefu0715e"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venezuela.mid.ru/es_ES/resena-de-relaciones-ruso-venezolanas" TargetMode="External"/><Relationship Id="rId18" Type="http://schemas.openxmlformats.org/officeDocument/2006/relationships/hyperlink" Target="http://www.todochavez.gob.ve/todochavez/2208-intervencon-del-comandante-presidente-hugo-chavez-durante-clausura-de-la-iv-reunion-de-la-comision-intergubernamental-de-alto-nivel-cian-rusia-venezuela-y-firma-de-acuerdos" TargetMode="External"/><Relationship Id="rId26" Type="http://schemas.openxmlformats.org/officeDocument/2006/relationships/hyperlink" Target="https://elpais.com/internacional/2008/09/25/actualidad/1222293614_850215.html" TargetMode="External"/><Relationship Id="rId39" Type="http://schemas.openxmlformats.org/officeDocument/2006/relationships/hyperlink" Target="https://transparencia.org.ve/wp-content/uploads/2016/07/LA-MEMORIA.-TOMO-I.pdf" TargetMode="External"/><Relationship Id="rId21" Type="http://schemas.openxmlformats.org/officeDocument/2006/relationships/hyperlink" Target="https://venezuela.mid.ru/es_ES/resena-de-relaciones-ruso-venezolanas" TargetMode="External"/><Relationship Id="rId34" Type="http://schemas.openxmlformats.org/officeDocument/2006/relationships/hyperlink" Target="https://actualidad.rt.com/economia/view/9580-Rusia-y-Venezuela-allanan-camino-para-visita-de-Putin" TargetMode="External"/><Relationship Id="rId42" Type="http://schemas.openxmlformats.org/officeDocument/2006/relationships/hyperlink" Target="https://venezuela.mid.ru/es_ES/resena-de-relaciones-ruso-venezolanas" TargetMode="External"/><Relationship Id="rId47" Type="http://schemas.openxmlformats.org/officeDocument/2006/relationships/hyperlink" Target="https://venezuela.mid.ru/es_ES/resena-de-relaciones-ruso-venezolanas" TargetMode="External"/><Relationship Id="rId50" Type="http://schemas.openxmlformats.org/officeDocument/2006/relationships/hyperlink" Target="http://vicepresidencia.gob.ve/?p=2783" TargetMode="External"/><Relationship Id="rId55" Type="http://schemas.openxmlformats.org/officeDocument/2006/relationships/hyperlink" Target="https://venezuela.mid.ru/es_ES/resena-de-relaciones-ruso-venezolanas" TargetMode="External"/><Relationship Id="rId63" Type="http://schemas.openxmlformats.org/officeDocument/2006/relationships/hyperlink" Target="http://www.desarrollominero.gob.ve/motor-minero-evaluo-con-rusia-desarrollo-de-proyectos-estrategicos-de-coltan-diamante-y-niquel/" TargetMode="External"/><Relationship Id="rId68" Type="http://schemas.openxmlformats.org/officeDocument/2006/relationships/hyperlink" Target="https://www.elnacional.com/bloguero/los-recientes-convenios-firmados-entre-venezuela-rusia-sistema-glonas_262818/" TargetMode="External"/><Relationship Id="rId76" Type="http://schemas.openxmlformats.org/officeDocument/2006/relationships/hyperlink" Target="https://www.vtv.gob.ve/venezuela-rusia-acuerdo-cooperacion-turismo/" TargetMode="External"/><Relationship Id="rId84" Type="http://schemas.openxmlformats.org/officeDocument/2006/relationships/hyperlink" Target="https://www.vtv.gob.ve/instalan-grupo-amistad-parlamentaria-venezuela-rusia/" TargetMode="External"/><Relationship Id="rId7" Type="http://schemas.openxmlformats.org/officeDocument/2006/relationships/hyperlink" Target="https://venezuela.mid.ru/es_ES/resena-de-relaciones-ruso-venezolanas" TargetMode="External"/><Relationship Id="rId71" Type="http://schemas.openxmlformats.org/officeDocument/2006/relationships/hyperlink" Target="http://vicepresidencia.gob.ve/?p=2783" TargetMode="External"/><Relationship Id="rId2" Type="http://schemas.openxmlformats.org/officeDocument/2006/relationships/hyperlink" Target="https://www.tiwy.com/read.phtml?id=92" TargetMode="External"/><Relationship Id="rId16" Type="http://schemas.openxmlformats.org/officeDocument/2006/relationships/hyperlink" Target="https://venezuela.mid.ru/es_ES/resena-de-relaciones-ruso-venezolanas" TargetMode="External"/><Relationship Id="rId29" Type="http://schemas.openxmlformats.org/officeDocument/2006/relationships/hyperlink" Target="https://venezuela.mid.ru/es_ES/resena-de-relaciones-ruso-venezolanas" TargetMode="External"/><Relationship Id="rId11" Type="http://schemas.openxmlformats.org/officeDocument/2006/relationships/hyperlink" Target="https://xdoc.es/libro-amarillo-2006-pdf-free.html" TargetMode="External"/><Relationship Id="rId24" Type="http://schemas.openxmlformats.org/officeDocument/2006/relationships/hyperlink" Target="http://www.todochavez.gob.ve/todochavez/2683-clausura-y-firma-de-acuerdos-de-la-comision-intergubernamental-de-alto-nivel-rusia---venezuela" TargetMode="External"/><Relationship Id="rId32" Type="http://schemas.openxmlformats.org/officeDocument/2006/relationships/hyperlink" Target="https://www.bbc.com/mundo/america_latina/2009/09/090909_1735_chavez_rusia_acuerdo_alf" TargetMode="External"/><Relationship Id="rId37" Type="http://schemas.openxmlformats.org/officeDocument/2006/relationships/hyperlink" Target="https://venezuela.mid.ru/es_ES/resena-de-relaciones-ruso-venezolanas" TargetMode="External"/><Relationship Id="rId40" Type="http://schemas.openxmlformats.org/officeDocument/2006/relationships/hyperlink" Target="https://flacso.org/pa%C3%ADs/venezuela?page=84" TargetMode="External"/><Relationship Id="rId45" Type="http://schemas.openxmlformats.org/officeDocument/2006/relationships/hyperlink" Target="https://venezuela.mid.ru/es_ES/resena-de-relaciones-ruso-venezolanas" TargetMode="External"/><Relationship Id="rId53" Type="http://schemas.openxmlformats.org/officeDocument/2006/relationships/hyperlink" Target="https://venezuela.mid.ru/es_ES/resena-de-relaciones-ruso-venezolanas" TargetMode="External"/><Relationship Id="rId58" Type="http://schemas.openxmlformats.org/officeDocument/2006/relationships/hyperlink" Target="https://www.infodefensa.com/latam/2017/11/05/noticia-venezolana-industrias-militares-empresas-rusas-consolidan-acuerdos.html" TargetMode="External"/><Relationship Id="rId66" Type="http://schemas.openxmlformats.org/officeDocument/2006/relationships/hyperlink" Target="https://venezuela.mid.ru/es_ES/resena-de-relaciones-ruso-venezolanas" TargetMode="External"/><Relationship Id="rId74" Type="http://schemas.openxmlformats.org/officeDocument/2006/relationships/hyperlink" Target="https://www.telesurtv.net/news/rusia-venezuela-consolidacion-relaciones-cooperacion-20200626-0004.html" TargetMode="External"/><Relationship Id="rId79" Type="http://schemas.openxmlformats.org/officeDocument/2006/relationships/hyperlink" Target="https://www.telesurtv.net/news/venezuela-rusia-fortaleceran-cooperacion-bilateral-20211107-0014.html" TargetMode="External"/><Relationship Id="rId5" Type="http://schemas.openxmlformats.org/officeDocument/2006/relationships/hyperlink" Target="https://venezuela.mid.ru/es_ES/resena-de-relaciones-ruso-venezolanas" TargetMode="External"/><Relationship Id="rId61" Type="http://schemas.openxmlformats.org/officeDocument/2006/relationships/hyperlink" Target="https://venezuela.mid.ru/es_ES/resena-de-relaciones-ruso-venezolanas" TargetMode="External"/><Relationship Id="rId82" Type="http://schemas.openxmlformats.org/officeDocument/2006/relationships/hyperlink" Target="https://efectococuyo.com/politica/delcy-rodriguez-reune-canciller-ruso-serguei-lavrov-turquia/" TargetMode="External"/><Relationship Id="rId19" Type="http://schemas.openxmlformats.org/officeDocument/2006/relationships/hyperlink" Target="https://venezuela.mid.ru/es_ES/resena-de-relaciones-ruso-venezolanas" TargetMode="External"/><Relationship Id="rId4" Type="http://schemas.openxmlformats.org/officeDocument/2006/relationships/hyperlink" Target="https://venezuela.mid.ru/es_ES/resena-de-relaciones-ruso-venezolanas" TargetMode="External"/><Relationship Id="rId9" Type="http://schemas.openxmlformats.org/officeDocument/2006/relationships/hyperlink" Target="http://www.todochavez.gob.ve/todochavez/2882-firma-del-acto-final-de-la-ii-reunion-de-la-comision-intergubernamental-de-alto-nivel-venezuela-rusia" TargetMode="External"/><Relationship Id="rId14" Type="http://schemas.openxmlformats.org/officeDocument/2006/relationships/hyperlink" Target="https://xdoc.es/libro-amarillo-2006-pdf-free.html" TargetMode="External"/><Relationship Id="rId22" Type="http://schemas.openxmlformats.org/officeDocument/2006/relationships/hyperlink" Target="https://venezuela.mid.ru/es_ES/resena-de-relaciones-ruso-venezolanas" TargetMode="External"/><Relationship Id="rId27" Type="http://schemas.openxmlformats.org/officeDocument/2006/relationships/hyperlink" Target="https://venezuela.mid.ru/es_ES/resena-de-relaciones-ruso-venezolanas" TargetMode="External"/><Relationship Id="rId30" Type="http://schemas.openxmlformats.org/officeDocument/2006/relationships/hyperlink" Target="http://www.psuv.org.ve/temas/noticias/Venezuela-suscribio-diversos-acuerdos-de-cooperacion-con-Rusia/" TargetMode="External"/><Relationship Id="rId35" Type="http://schemas.openxmlformats.org/officeDocument/2006/relationships/hyperlink" Target="https://venezuela.mid.ru/es_ES/resena-de-relaciones-ruso-venezolanas" TargetMode="External"/><Relationship Id="rId43" Type="http://schemas.openxmlformats.org/officeDocument/2006/relationships/hyperlink" Target="https://venezuela.mid.ru/es_ES/resena-de-relaciones-ruso-venezolanas" TargetMode="External"/><Relationship Id="rId48" Type="http://schemas.openxmlformats.org/officeDocument/2006/relationships/hyperlink" Target="http://vicepresidencia.gob.ve/?p=2783" TargetMode="External"/><Relationship Id="rId56" Type="http://schemas.openxmlformats.org/officeDocument/2006/relationships/hyperlink" Target="https://venezuela.mid.ru/es_ES/resena-de-relaciones-ruso-venezolanas" TargetMode="External"/><Relationship Id="rId64" Type="http://schemas.openxmlformats.org/officeDocument/2006/relationships/hyperlink" Target="https://venezuela.mid.ru/es_ES/resena-de-relaciones-ruso-venezolanas" TargetMode="External"/><Relationship Id="rId69" Type="http://schemas.openxmlformats.org/officeDocument/2006/relationships/hyperlink" Target="http://www.desarrollominero.gob.ve/venezuela-actualizara-su-mapa-geologico-en-cooperacion-con-rusia/" TargetMode="External"/><Relationship Id="rId77" Type="http://schemas.openxmlformats.org/officeDocument/2006/relationships/hyperlink" Target="https://www.france24.com/es/europa/20210624-conferencia-seguridad-internacional-rusia-apoya-venezuela-myanmar" TargetMode="External"/><Relationship Id="rId8" Type="http://schemas.openxmlformats.org/officeDocument/2006/relationships/hyperlink" Target="https://www.eluniverso.com/2004/11/25/0001/14/2E8191C2665D4DBA9B429CE34BBF04F4.html/" TargetMode="External"/><Relationship Id="rId51" Type="http://schemas.openxmlformats.org/officeDocument/2006/relationships/hyperlink" Target="http://www.correodelorinoco.gob.ve/venezuela-y-rusia-estrechan-lazos-cooperacion/" TargetMode="External"/><Relationship Id="rId72" Type="http://schemas.openxmlformats.org/officeDocument/2006/relationships/hyperlink" Target="https://www.efe.com/efe/america/economia/maduro-y-putin-abordaron-la-deuda-contraida-por-venezuela-con-rusia/20000011-4076474" TargetMode="External"/><Relationship Id="rId80" Type="http://schemas.openxmlformats.org/officeDocument/2006/relationships/hyperlink" Target="https://www.dw.com/es/venezuela-y-rusia-buscan-acuerdos-para-fortalecer-la-soberan%C3%ADa/a-59852541" TargetMode="External"/><Relationship Id="rId85" Type="http://schemas.openxmlformats.org/officeDocument/2006/relationships/hyperlink" Target="https://mppre.gob.ve/2022/10/13/venezuela-rusia-revisan-avance-de-proyectos-firmaran-reunion-cian-caracas/" TargetMode="External"/><Relationship Id="rId3" Type="http://schemas.openxmlformats.org/officeDocument/2006/relationships/hyperlink" Target="https://www.tiwy.com/read.phtml?id=92" TargetMode="External"/><Relationship Id="rId12" Type="http://schemas.openxmlformats.org/officeDocument/2006/relationships/hyperlink" Target="https://venezuela.mid.ru/es_ES/resena-de-relaciones-ruso-venezolanas" TargetMode="External"/><Relationship Id="rId17" Type="http://schemas.openxmlformats.org/officeDocument/2006/relationships/hyperlink" Target="https://venezuela.mid.ru/es_ES/resena-de-relaciones-ruso-venezolanas" TargetMode="External"/><Relationship Id="rId25" Type="http://schemas.openxmlformats.org/officeDocument/2006/relationships/hyperlink" Target="https://elpais.com/internacional/2008/07/22/actualidad/1216677611_850215.html" TargetMode="External"/><Relationship Id="rId33" Type="http://schemas.openxmlformats.org/officeDocument/2006/relationships/hyperlink" Target="https://venezuela.mid.ru/es_ES/resena-de-relaciones-ruso-venezolanas" TargetMode="External"/><Relationship Id="rId38" Type="http://schemas.openxmlformats.org/officeDocument/2006/relationships/hyperlink" Target="https://actualidad.rt.com/actualidad/view/36322-Rusia-y-Venezuela-abonan-su-amistad-estrat%C3%A9gica-con-env%C3%ADos-de-armas-y...-de-flores" TargetMode="External"/><Relationship Id="rId46" Type="http://schemas.openxmlformats.org/officeDocument/2006/relationships/hyperlink" Target="https://transparencia.org.ve/wp-content/uploads/2016/07/Memoria-exteriores.pdf" TargetMode="External"/><Relationship Id="rId59" Type="http://schemas.openxmlformats.org/officeDocument/2006/relationships/hyperlink" Target="https://venezuela.mid.ru/es_ES/resena-de-relaciones-ruso-venezolanas" TargetMode="External"/><Relationship Id="rId67" Type="http://schemas.openxmlformats.org/officeDocument/2006/relationships/hyperlink" Target="http://vicepresidencia.gob.ve/?p=2783" TargetMode="External"/><Relationship Id="rId20" Type="http://schemas.openxmlformats.org/officeDocument/2006/relationships/hyperlink" Target="https://venezuela.mid.ru/es_ES/resena-de-relaciones-ruso-venezolanas" TargetMode="External"/><Relationship Id="rId41" Type="http://schemas.openxmlformats.org/officeDocument/2006/relationships/hyperlink" Target="https://venezuela.mid.ru/es_ES/resena-de-relaciones-ruso-venezolanas" TargetMode="External"/><Relationship Id="rId54" Type="http://schemas.openxmlformats.org/officeDocument/2006/relationships/hyperlink" Target="http://vicepresidencia.gob.ve/?p=2783" TargetMode="External"/><Relationship Id="rId62" Type="http://schemas.openxmlformats.org/officeDocument/2006/relationships/hyperlink" Target="https://venezuela.mid.ru/es_ES/resena-de-relaciones-ruso-venezolanas" TargetMode="External"/><Relationship Id="rId70" Type="http://schemas.openxmlformats.org/officeDocument/2006/relationships/hyperlink" Target="https://lanaciondominicana.com/noticia/rusia-y-venezuela-firman-acuerdos-y-refuerzan-base-para-cooperacion/80212/" TargetMode="External"/><Relationship Id="rId75" Type="http://schemas.openxmlformats.org/officeDocument/2006/relationships/hyperlink" Target="https://www.dw.com/es/venezuela-y-rusia-refuerzan-relaciones-con-firma-de-12-acuerdos/a-57057320" TargetMode="External"/><Relationship Id="rId83" Type="http://schemas.openxmlformats.org/officeDocument/2006/relationships/hyperlink" Target="https://sputniknews.lat/20220602/venezuela-y-rusia-evaluan-desarrollo-de-cooperacion-en-area-de-educacion-1126160814.html" TargetMode="External"/><Relationship Id="rId1" Type="http://schemas.openxmlformats.org/officeDocument/2006/relationships/hyperlink" Target="https://venezuela.mid.ru/es_ES/resena-de-relaciones-ruso-venezolanas" TargetMode="External"/><Relationship Id="rId6" Type="http://schemas.openxmlformats.org/officeDocument/2006/relationships/hyperlink" Target="https://venezuela.mid.ru/es_ES/resena-de-relaciones-ruso-venezolanas" TargetMode="External"/><Relationship Id="rId15" Type="http://schemas.openxmlformats.org/officeDocument/2006/relationships/hyperlink" Target="https://xdoc.es/libro-amarillo-2006-pdf-free.html" TargetMode="External"/><Relationship Id="rId23" Type="http://schemas.openxmlformats.org/officeDocument/2006/relationships/hyperlink" Target="https://venezuela.mid.ru/es_ES/resena-de-relaciones-ruso-venezolanas" TargetMode="External"/><Relationship Id="rId28" Type="http://schemas.openxmlformats.org/officeDocument/2006/relationships/hyperlink" Target="https://venezuela.mid.ru/es_ES/resena-de-relaciones-ruso-venezolanas" TargetMode="External"/><Relationship Id="rId36" Type="http://schemas.openxmlformats.org/officeDocument/2006/relationships/hyperlink" Target="https://venezuela.mid.ru/es_ES/resena-de-relaciones-ruso-venezolanas" TargetMode="External"/><Relationship Id="rId49" Type="http://schemas.openxmlformats.org/officeDocument/2006/relationships/hyperlink" Target="https://transparencia.org.ve/wp-content/uploads/2016/07/Memoria-exteriores.pdf" TargetMode="External"/><Relationship Id="rId57" Type="http://schemas.openxmlformats.org/officeDocument/2006/relationships/hyperlink" Target="http://vicepresidencia.gob.ve/?p=2783" TargetMode="External"/><Relationship Id="rId10" Type="http://schemas.openxmlformats.org/officeDocument/2006/relationships/hyperlink" Target="https://venezuela.mid.ru/es_ES/resena-de-relaciones-ruso-venezolanas" TargetMode="External"/><Relationship Id="rId31" Type="http://schemas.openxmlformats.org/officeDocument/2006/relationships/hyperlink" Target="https://venezuela.mid.ru/es_ES/resena-de-relaciones-ruso-venezolanas" TargetMode="External"/><Relationship Id="rId44" Type="http://schemas.openxmlformats.org/officeDocument/2006/relationships/hyperlink" Target="https://www.el19digital.com/articulos/ver/titulo:18804-con-exito-culmino-x-reunion-intergubernamental-entre-rusia-y-venezuela" TargetMode="External"/><Relationship Id="rId52" Type="http://schemas.openxmlformats.org/officeDocument/2006/relationships/hyperlink" Target="https://venezuela.mid.ru/es_ES/resena-de-relaciones-ruso-venezolanas" TargetMode="External"/><Relationship Id="rId60" Type="http://schemas.openxmlformats.org/officeDocument/2006/relationships/hyperlink" Target="https://venezuela.mid.ru/es_ES/resena-de-relaciones-ruso-venezolanas" TargetMode="External"/><Relationship Id="rId65" Type="http://schemas.openxmlformats.org/officeDocument/2006/relationships/hyperlink" Target="https://venezuela.mid.ru/es_ES/resena-de-relaciones-ruso-venezolanas" TargetMode="External"/><Relationship Id="rId73" Type="http://schemas.openxmlformats.org/officeDocument/2006/relationships/hyperlink" Target="https://www.france24.com/es/20200208-rusia-anuncia-apoyo-militar-a-venezuela" TargetMode="External"/><Relationship Id="rId78" Type="http://schemas.openxmlformats.org/officeDocument/2006/relationships/hyperlink" Target="http://mppre.gob.ve/2021/10/15/comision-intergubernamental-rusia-venezuela-concluye-firma-nuevos-acuerdos-cooperacion/" TargetMode="External"/><Relationship Id="rId81" Type="http://schemas.openxmlformats.org/officeDocument/2006/relationships/hyperlink" Target="http://www.minpet.gob.ve/index.php/es-es/27-noticias-slider/2505-rusia-y-venezuela-afianzan-relaciones-estrategicas-tras-visita-de-viceprimer-ministro-yuri-borisov" TargetMode="External"/><Relationship Id="rId86"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038"/>
  <sheetViews>
    <sheetView tabSelected="1" zoomScale="50" zoomScaleNormal="50" workbookViewId="0">
      <pane xSplit="4" ySplit="1" topLeftCell="E2" activePane="bottomRight" state="frozen"/>
      <selection pane="topRight" activeCell="E1" sqref="E1"/>
      <selection pane="bottomLeft" activeCell="A2" sqref="A2"/>
      <selection pane="bottomRight"/>
    </sheetView>
  </sheetViews>
  <sheetFormatPr baseColWidth="10" defaultColWidth="12.7109375" defaultRowHeight="12.75"/>
  <cols>
    <col min="1" max="1" width="10.5703125" style="228" customWidth="1"/>
    <col min="2" max="2" width="17.140625" style="228" customWidth="1"/>
    <col min="3" max="3" width="14.28515625" style="228" customWidth="1"/>
    <col min="4" max="4" width="31.140625" style="228" customWidth="1"/>
    <col min="5" max="5" width="40.28515625" style="228" customWidth="1"/>
    <col min="6" max="6" width="16.42578125" style="228" customWidth="1"/>
    <col min="7" max="7" width="16" style="228" customWidth="1"/>
    <col min="8" max="8" width="17.140625" style="228" customWidth="1"/>
    <col min="9" max="9" width="27.42578125" style="228" customWidth="1"/>
    <col min="10" max="10" width="22.85546875" style="228" customWidth="1"/>
    <col min="11" max="11" width="24.42578125" style="228" customWidth="1"/>
    <col min="12" max="14" width="22.85546875" style="228" customWidth="1"/>
    <col min="15" max="15" width="28.85546875" style="228" customWidth="1"/>
    <col min="16" max="16" width="35.42578125" style="228" customWidth="1"/>
    <col min="17" max="17" width="20.28515625" style="228" customWidth="1"/>
    <col min="18" max="18" width="20.85546875" style="228" customWidth="1"/>
    <col min="19" max="19" width="22.85546875" style="228" customWidth="1"/>
    <col min="20" max="20" width="18.7109375" style="228" customWidth="1"/>
    <col min="21" max="21" width="22" style="228" customWidth="1"/>
    <col min="22" max="22" width="34.28515625" style="228" customWidth="1"/>
    <col min="23" max="23" width="28.7109375" style="228" customWidth="1"/>
    <col min="24" max="24" width="19.28515625" style="228" customWidth="1"/>
    <col min="25" max="16384" width="12.7109375" style="228"/>
  </cols>
  <sheetData>
    <row r="1" spans="1:24" ht="51">
      <c r="A1" s="316" t="s">
        <v>0</v>
      </c>
      <c r="B1" s="317" t="s">
        <v>1</v>
      </c>
      <c r="C1" s="318" t="s">
        <v>2</v>
      </c>
      <c r="D1" s="316" t="s">
        <v>3</v>
      </c>
      <c r="E1" s="319" t="s">
        <v>4</v>
      </c>
      <c r="F1" s="320" t="s">
        <v>5</v>
      </c>
      <c r="G1" s="316" t="s">
        <v>6</v>
      </c>
      <c r="H1" s="321" t="s">
        <v>7</v>
      </c>
      <c r="I1" s="320" t="s">
        <v>8</v>
      </c>
      <c r="J1" s="316" t="s">
        <v>9</v>
      </c>
      <c r="K1" s="320" t="s">
        <v>10</v>
      </c>
      <c r="L1" s="316" t="s">
        <v>11</v>
      </c>
      <c r="M1" s="320" t="s">
        <v>12</v>
      </c>
      <c r="N1" s="320" t="s">
        <v>13</v>
      </c>
      <c r="O1" s="320" t="s">
        <v>14</v>
      </c>
      <c r="P1" s="320" t="s">
        <v>15</v>
      </c>
      <c r="Q1" s="316" t="s">
        <v>16</v>
      </c>
      <c r="R1" s="320" t="s">
        <v>17</v>
      </c>
      <c r="S1" s="322" t="s">
        <v>18</v>
      </c>
      <c r="T1" s="320" t="s">
        <v>19</v>
      </c>
      <c r="U1" s="320" t="s">
        <v>20</v>
      </c>
      <c r="V1" s="316" t="s">
        <v>21</v>
      </c>
      <c r="W1" s="320" t="s">
        <v>22</v>
      </c>
      <c r="X1" s="316" t="s">
        <v>23</v>
      </c>
    </row>
    <row r="2" spans="1:24" ht="179.25" customHeight="1">
      <c r="A2" s="6">
        <v>2001</v>
      </c>
      <c r="B2" s="240">
        <v>37025</v>
      </c>
      <c r="C2" s="3" t="s">
        <v>24</v>
      </c>
      <c r="D2" s="229" t="s">
        <v>25</v>
      </c>
      <c r="E2" s="230" t="s">
        <v>26</v>
      </c>
      <c r="F2" s="3" t="s">
        <v>27</v>
      </c>
      <c r="G2" s="26"/>
      <c r="H2" s="231"/>
      <c r="I2" s="4"/>
      <c r="J2" s="4"/>
      <c r="K2" s="4"/>
      <c r="L2" s="4"/>
      <c r="M2" s="4"/>
      <c r="N2" s="4"/>
      <c r="O2" s="4"/>
      <c r="P2" s="232" t="s">
        <v>28</v>
      </c>
      <c r="Q2" s="4"/>
      <c r="R2" s="4"/>
      <c r="S2" s="4"/>
      <c r="T2" s="4"/>
      <c r="U2" s="4"/>
      <c r="V2" s="4"/>
      <c r="W2" s="4"/>
      <c r="X2" s="4" t="s">
        <v>29</v>
      </c>
    </row>
    <row r="3" spans="1:24" ht="98.25" customHeight="1">
      <c r="A3" s="6">
        <v>2001</v>
      </c>
      <c r="B3" s="240">
        <v>37025</v>
      </c>
      <c r="C3" s="3" t="s">
        <v>24</v>
      </c>
      <c r="D3" s="229" t="s">
        <v>30</v>
      </c>
      <c r="E3" s="230" t="s">
        <v>31</v>
      </c>
      <c r="F3" s="3" t="s">
        <v>32</v>
      </c>
      <c r="G3" s="6" t="s">
        <v>33</v>
      </c>
      <c r="H3" s="231"/>
      <c r="I3" s="4"/>
      <c r="J3" s="4"/>
      <c r="K3" s="4" t="s">
        <v>34</v>
      </c>
      <c r="L3" s="4"/>
      <c r="M3" s="4"/>
      <c r="N3" s="4"/>
      <c r="O3" s="4"/>
      <c r="P3" s="7" t="s">
        <v>28</v>
      </c>
      <c r="Q3" s="4"/>
      <c r="R3" s="4"/>
      <c r="S3" s="4"/>
      <c r="T3" s="4"/>
      <c r="U3" s="4"/>
      <c r="V3" s="4"/>
      <c r="W3" s="4"/>
      <c r="X3" s="4" t="s">
        <v>29</v>
      </c>
    </row>
    <row r="4" spans="1:24" ht="70.5" customHeight="1">
      <c r="A4" s="6">
        <v>2001</v>
      </c>
      <c r="B4" s="240">
        <v>37025</v>
      </c>
      <c r="C4" s="3" t="s">
        <v>35</v>
      </c>
      <c r="D4" s="229" t="s">
        <v>36</v>
      </c>
      <c r="E4" s="230"/>
      <c r="F4" s="3" t="s">
        <v>37</v>
      </c>
      <c r="G4" s="6"/>
      <c r="H4" s="231"/>
      <c r="I4" s="4"/>
      <c r="J4" s="4"/>
      <c r="K4" s="4"/>
      <c r="L4" s="4"/>
      <c r="M4" s="4"/>
      <c r="N4" s="4"/>
      <c r="O4" s="4"/>
      <c r="P4" s="233" t="s">
        <v>38</v>
      </c>
      <c r="Q4" s="4"/>
      <c r="R4" s="4"/>
      <c r="S4" s="4"/>
      <c r="T4" s="4"/>
      <c r="U4" s="4"/>
      <c r="V4" s="4"/>
      <c r="W4" s="4"/>
      <c r="X4" s="4" t="s">
        <v>29</v>
      </c>
    </row>
    <row r="5" spans="1:24" ht="127.5" customHeight="1">
      <c r="A5" s="6">
        <v>2001</v>
      </c>
      <c r="B5" s="240">
        <v>37025</v>
      </c>
      <c r="C5" s="3" t="s">
        <v>24</v>
      </c>
      <c r="D5" s="229" t="s">
        <v>39</v>
      </c>
      <c r="E5" s="230"/>
      <c r="F5" s="3" t="s">
        <v>40</v>
      </c>
      <c r="G5" s="6"/>
      <c r="H5" s="231"/>
      <c r="I5" s="4"/>
      <c r="J5" s="4"/>
      <c r="K5" s="4"/>
      <c r="L5" s="4"/>
      <c r="M5" s="4"/>
      <c r="N5" s="4"/>
      <c r="O5" s="4"/>
      <c r="P5" s="233" t="s">
        <v>41</v>
      </c>
      <c r="Q5" s="4"/>
      <c r="R5" s="4"/>
      <c r="S5" s="4"/>
      <c r="T5" s="4"/>
      <c r="U5" s="4"/>
      <c r="V5" s="4"/>
      <c r="W5" s="4"/>
      <c r="X5" s="4" t="s">
        <v>29</v>
      </c>
    </row>
    <row r="6" spans="1:24" ht="142.5" customHeight="1">
      <c r="A6" s="6">
        <v>2001</v>
      </c>
      <c r="B6" s="240">
        <v>37239</v>
      </c>
      <c r="C6" s="3" t="s">
        <v>24</v>
      </c>
      <c r="D6" s="229" t="s">
        <v>42</v>
      </c>
      <c r="E6" s="230" t="s">
        <v>43</v>
      </c>
      <c r="F6" s="3" t="s">
        <v>44</v>
      </c>
      <c r="G6" s="6"/>
      <c r="H6" s="231"/>
      <c r="I6" s="6"/>
      <c r="J6" s="6"/>
      <c r="K6" s="6"/>
      <c r="L6" s="4"/>
      <c r="M6" s="4"/>
      <c r="N6" s="4"/>
      <c r="O6" s="4"/>
      <c r="P6" s="232" t="s">
        <v>45</v>
      </c>
      <c r="Q6" s="4"/>
      <c r="R6" s="4"/>
      <c r="S6" s="4"/>
      <c r="T6" s="4"/>
      <c r="U6" s="4"/>
      <c r="V6" s="4"/>
      <c r="W6" s="4"/>
      <c r="X6" s="4" t="s">
        <v>29</v>
      </c>
    </row>
    <row r="7" spans="1:24" ht="101.25" customHeight="1">
      <c r="A7" s="6">
        <v>2001</v>
      </c>
      <c r="B7" s="240">
        <v>37239</v>
      </c>
      <c r="C7" s="234" t="s">
        <v>46</v>
      </c>
      <c r="D7" s="229" t="s">
        <v>47</v>
      </c>
      <c r="E7" s="230" t="s">
        <v>48</v>
      </c>
      <c r="F7" s="3" t="s">
        <v>49</v>
      </c>
      <c r="G7" s="6" t="s">
        <v>33</v>
      </c>
      <c r="H7" s="231"/>
      <c r="I7" s="6"/>
      <c r="J7" s="6"/>
      <c r="K7" s="6"/>
      <c r="L7" s="4"/>
      <c r="M7" s="4"/>
      <c r="N7" s="4"/>
      <c r="O7" s="4"/>
      <c r="P7" s="7" t="s">
        <v>50</v>
      </c>
      <c r="Q7" s="4"/>
      <c r="R7" s="4"/>
      <c r="S7" s="4"/>
      <c r="T7" s="4"/>
      <c r="U7" s="4"/>
      <c r="V7" s="4"/>
      <c r="W7" s="4"/>
      <c r="X7" s="4" t="s">
        <v>29</v>
      </c>
    </row>
    <row r="8" spans="1:24" ht="94.5" customHeight="1">
      <c r="A8" s="6">
        <v>2001</v>
      </c>
      <c r="B8" s="240">
        <v>37239</v>
      </c>
      <c r="C8" s="3" t="s">
        <v>51</v>
      </c>
      <c r="D8" s="229" t="s">
        <v>52</v>
      </c>
      <c r="E8" s="230" t="s">
        <v>53</v>
      </c>
      <c r="F8" s="234" t="s">
        <v>54</v>
      </c>
      <c r="G8" s="6" t="s">
        <v>33</v>
      </c>
      <c r="H8" s="231"/>
      <c r="I8" s="6" t="s">
        <v>55</v>
      </c>
      <c r="J8" s="10" t="s">
        <v>56</v>
      </c>
      <c r="K8" s="10" t="s">
        <v>57</v>
      </c>
      <c r="L8" s="10" t="s">
        <v>58</v>
      </c>
      <c r="M8" s="4" t="s">
        <v>59</v>
      </c>
      <c r="N8" s="4"/>
      <c r="O8" s="4"/>
      <c r="P8" s="233" t="s">
        <v>60</v>
      </c>
      <c r="Q8" s="4"/>
      <c r="R8" s="4"/>
      <c r="S8" s="4" t="s">
        <v>61</v>
      </c>
      <c r="T8" s="4"/>
      <c r="U8" s="4"/>
      <c r="V8" s="4"/>
      <c r="W8" s="4"/>
      <c r="X8" s="4" t="s">
        <v>29</v>
      </c>
    </row>
    <row r="9" spans="1:24" ht="89.25" customHeight="1">
      <c r="A9" s="6">
        <v>2001</v>
      </c>
      <c r="B9" s="240">
        <v>37239</v>
      </c>
      <c r="C9" s="3" t="s">
        <v>24</v>
      </c>
      <c r="D9" s="229" t="s">
        <v>62</v>
      </c>
      <c r="E9" s="230"/>
      <c r="F9" s="3" t="s">
        <v>37</v>
      </c>
      <c r="G9" s="3"/>
      <c r="H9" s="231"/>
      <c r="I9" s="6"/>
      <c r="J9" s="6"/>
      <c r="K9" s="6"/>
      <c r="L9" s="4"/>
      <c r="M9" s="4"/>
      <c r="N9" s="4"/>
      <c r="O9" s="4"/>
      <c r="P9" s="233" t="s">
        <v>38</v>
      </c>
      <c r="Q9" s="4"/>
      <c r="R9" s="4"/>
      <c r="S9" s="4"/>
      <c r="T9" s="4"/>
      <c r="U9" s="4"/>
      <c r="V9" s="4"/>
      <c r="W9" s="4"/>
      <c r="X9" s="4" t="s">
        <v>29</v>
      </c>
    </row>
    <row r="10" spans="1:24" ht="72.75" customHeight="1">
      <c r="A10" s="6">
        <v>2001</v>
      </c>
      <c r="B10" s="240">
        <v>37239</v>
      </c>
      <c r="C10" s="234" t="s">
        <v>63</v>
      </c>
      <c r="D10" s="229" t="s">
        <v>64</v>
      </c>
      <c r="E10" s="230"/>
      <c r="F10" s="3" t="s">
        <v>49</v>
      </c>
      <c r="G10" s="6" t="s">
        <v>33</v>
      </c>
      <c r="H10" s="231"/>
      <c r="I10" s="6"/>
      <c r="J10" s="10"/>
      <c r="K10" s="10"/>
      <c r="L10" s="4"/>
      <c r="M10" s="4"/>
      <c r="N10" s="4"/>
      <c r="O10" s="4"/>
      <c r="P10" s="233" t="s">
        <v>41</v>
      </c>
      <c r="Q10" s="4"/>
      <c r="R10" s="4"/>
      <c r="S10" s="4"/>
      <c r="T10" s="4"/>
      <c r="U10" s="4"/>
      <c r="V10" s="4"/>
      <c r="W10" s="4"/>
      <c r="X10" s="4" t="s">
        <v>29</v>
      </c>
    </row>
    <row r="11" spans="1:24" ht="150.75" customHeight="1">
      <c r="A11" s="6">
        <v>2003</v>
      </c>
      <c r="B11" s="240">
        <v>37977</v>
      </c>
      <c r="C11" s="3" t="s">
        <v>24</v>
      </c>
      <c r="D11" s="229" t="s">
        <v>65</v>
      </c>
      <c r="E11" s="230" t="s">
        <v>66</v>
      </c>
      <c r="F11" s="3" t="s">
        <v>49</v>
      </c>
      <c r="G11" s="6" t="s">
        <v>33</v>
      </c>
      <c r="H11" s="231"/>
      <c r="I11" s="6" t="s">
        <v>67</v>
      </c>
      <c r="J11" s="10"/>
      <c r="K11" s="10"/>
      <c r="L11" s="4"/>
      <c r="M11" s="4"/>
      <c r="N11" s="4"/>
      <c r="O11" s="4"/>
      <c r="P11" s="7" t="s">
        <v>68</v>
      </c>
      <c r="Q11" s="4"/>
      <c r="R11" s="4"/>
      <c r="S11" s="4" t="s">
        <v>69</v>
      </c>
      <c r="T11" s="4"/>
      <c r="U11" s="4"/>
      <c r="V11" s="4"/>
      <c r="W11" s="4"/>
      <c r="X11" s="4" t="s">
        <v>29</v>
      </c>
    </row>
    <row r="12" spans="1:24" ht="68.25" customHeight="1">
      <c r="A12" s="6">
        <v>2004</v>
      </c>
      <c r="B12" s="240">
        <v>38117</v>
      </c>
      <c r="C12" s="234" t="s">
        <v>46</v>
      </c>
      <c r="D12" s="229" t="s">
        <v>70</v>
      </c>
      <c r="E12" s="230"/>
      <c r="F12" s="3" t="s">
        <v>49</v>
      </c>
      <c r="G12" s="6" t="s">
        <v>33</v>
      </c>
      <c r="H12" s="231"/>
      <c r="I12" s="4"/>
      <c r="J12" s="4"/>
      <c r="K12" s="4"/>
      <c r="L12" s="4"/>
      <c r="M12" s="4"/>
      <c r="N12" s="4"/>
      <c r="O12" s="4"/>
      <c r="P12" s="235" t="s">
        <v>41</v>
      </c>
      <c r="Q12" s="4"/>
      <c r="R12" s="4"/>
      <c r="S12" s="4"/>
      <c r="T12" s="4"/>
      <c r="U12" s="4"/>
      <c r="V12" s="4"/>
      <c r="W12" s="4"/>
      <c r="X12" s="4" t="s">
        <v>29</v>
      </c>
    </row>
    <row r="13" spans="1:24" ht="222" customHeight="1">
      <c r="A13" s="6">
        <v>2004</v>
      </c>
      <c r="B13" s="240">
        <v>38317</v>
      </c>
      <c r="C13" s="234" t="s">
        <v>63</v>
      </c>
      <c r="D13" s="229" t="s">
        <v>71</v>
      </c>
      <c r="E13" s="230" t="s">
        <v>72</v>
      </c>
      <c r="F13" s="3" t="s">
        <v>73</v>
      </c>
      <c r="G13" s="6" t="s">
        <v>33</v>
      </c>
      <c r="H13" s="71"/>
      <c r="I13" s="6"/>
      <c r="J13" s="10"/>
      <c r="K13" s="10"/>
      <c r="L13" s="4"/>
      <c r="M13" s="4"/>
      <c r="N13" s="4"/>
      <c r="O13" s="4"/>
      <c r="P13" s="232" t="s">
        <v>74</v>
      </c>
      <c r="Q13" s="4"/>
      <c r="R13" s="4"/>
      <c r="S13" s="4"/>
      <c r="T13" s="4"/>
      <c r="U13" s="4"/>
      <c r="V13" s="4"/>
      <c r="W13" s="4"/>
      <c r="X13" s="4" t="s">
        <v>29</v>
      </c>
    </row>
    <row r="14" spans="1:24" ht="175.5" customHeight="1">
      <c r="A14" s="6">
        <v>2004</v>
      </c>
      <c r="B14" s="240">
        <v>38317</v>
      </c>
      <c r="C14" s="6" t="s">
        <v>51</v>
      </c>
      <c r="D14" s="229" t="s">
        <v>75</v>
      </c>
      <c r="E14" s="230" t="s">
        <v>76</v>
      </c>
      <c r="F14" s="3" t="s">
        <v>73</v>
      </c>
      <c r="G14" s="3" t="s">
        <v>33</v>
      </c>
      <c r="H14" s="71"/>
      <c r="I14" s="6" t="s">
        <v>77</v>
      </c>
      <c r="J14" s="10" t="s">
        <v>78</v>
      </c>
      <c r="K14" s="10" t="s">
        <v>79</v>
      </c>
      <c r="L14" s="10" t="s">
        <v>80</v>
      </c>
      <c r="M14" s="4" t="s">
        <v>81</v>
      </c>
      <c r="N14" s="4"/>
      <c r="O14" s="4"/>
      <c r="P14" s="7" t="s">
        <v>82</v>
      </c>
      <c r="Q14" s="4"/>
      <c r="R14" s="4"/>
      <c r="S14" s="4"/>
      <c r="T14" s="4"/>
      <c r="U14" s="4"/>
      <c r="V14" s="4"/>
      <c r="W14" s="4"/>
      <c r="X14" s="4" t="s">
        <v>29</v>
      </c>
    </row>
    <row r="15" spans="1:24" ht="140.25">
      <c r="A15" s="6">
        <v>2005</v>
      </c>
      <c r="B15" s="240">
        <v>38367</v>
      </c>
      <c r="C15" s="6" t="s">
        <v>51</v>
      </c>
      <c r="D15" s="4" t="s">
        <v>83</v>
      </c>
      <c r="E15" s="230" t="s">
        <v>84</v>
      </c>
      <c r="F15" s="3" t="s">
        <v>73</v>
      </c>
      <c r="G15" s="6" t="s">
        <v>33</v>
      </c>
      <c r="H15" s="71"/>
      <c r="I15" s="4" t="s">
        <v>85</v>
      </c>
      <c r="J15" s="10" t="s">
        <v>78</v>
      </c>
      <c r="K15" s="4" t="s">
        <v>86</v>
      </c>
      <c r="L15" s="10" t="s">
        <v>87</v>
      </c>
      <c r="M15" s="4" t="s">
        <v>88</v>
      </c>
      <c r="N15" s="4"/>
      <c r="O15" s="6"/>
      <c r="P15" s="236" t="s">
        <v>89</v>
      </c>
      <c r="Q15" s="4"/>
      <c r="R15" s="4"/>
      <c r="S15" s="4"/>
      <c r="T15" s="4"/>
      <c r="U15" s="4"/>
      <c r="V15" s="4"/>
      <c r="W15" s="4"/>
      <c r="X15" s="4" t="s">
        <v>29</v>
      </c>
    </row>
    <row r="16" spans="1:24" ht="153">
      <c r="A16" s="6">
        <v>2005</v>
      </c>
      <c r="B16" s="240">
        <v>38420</v>
      </c>
      <c r="C16" s="3" t="s">
        <v>90</v>
      </c>
      <c r="D16" s="229" t="s">
        <v>91</v>
      </c>
      <c r="E16" s="230" t="s">
        <v>92</v>
      </c>
      <c r="F16" s="3" t="s">
        <v>32</v>
      </c>
      <c r="G16" s="6" t="s">
        <v>33</v>
      </c>
      <c r="H16" s="71">
        <v>2000000000</v>
      </c>
      <c r="I16" s="237"/>
      <c r="J16" s="10"/>
      <c r="K16" s="10" t="s">
        <v>93</v>
      </c>
      <c r="L16" s="4" t="s">
        <v>94</v>
      </c>
      <c r="M16" s="4" t="s">
        <v>95</v>
      </c>
      <c r="N16" s="4"/>
      <c r="O16" s="4"/>
      <c r="P16" s="16" t="s">
        <v>96</v>
      </c>
      <c r="Q16" s="4" t="s">
        <v>97</v>
      </c>
      <c r="R16" s="4"/>
      <c r="S16" s="4"/>
      <c r="T16" s="4"/>
      <c r="U16" s="4"/>
      <c r="V16" s="4" t="s">
        <v>98</v>
      </c>
      <c r="W16" s="4"/>
      <c r="X16" s="4" t="s">
        <v>99</v>
      </c>
    </row>
    <row r="17" spans="1:24" ht="159" customHeight="1">
      <c r="A17" s="6">
        <v>2005</v>
      </c>
      <c r="B17" s="240">
        <v>38550</v>
      </c>
      <c r="C17" s="3" t="s">
        <v>90</v>
      </c>
      <c r="D17" s="229" t="s">
        <v>100</v>
      </c>
      <c r="E17" s="230" t="s">
        <v>101</v>
      </c>
      <c r="F17" s="3" t="s">
        <v>32</v>
      </c>
      <c r="G17" s="6" t="s">
        <v>33</v>
      </c>
      <c r="H17" s="71">
        <v>54000000</v>
      </c>
      <c r="I17" s="4" t="s">
        <v>102</v>
      </c>
      <c r="J17" s="10"/>
      <c r="K17" s="10" t="s">
        <v>93</v>
      </c>
      <c r="L17" s="4" t="s">
        <v>94</v>
      </c>
      <c r="M17" s="4" t="s">
        <v>95</v>
      </c>
      <c r="N17" s="4"/>
      <c r="O17" s="4"/>
      <c r="P17" s="16" t="s">
        <v>103</v>
      </c>
      <c r="Q17" s="4" t="s">
        <v>97</v>
      </c>
      <c r="R17" s="4"/>
      <c r="S17" s="4"/>
      <c r="T17" s="4"/>
      <c r="U17" s="4"/>
      <c r="V17" s="4" t="s">
        <v>104</v>
      </c>
      <c r="W17" s="4"/>
      <c r="X17" s="4" t="s">
        <v>99</v>
      </c>
    </row>
    <row r="18" spans="1:24" ht="76.5" customHeight="1">
      <c r="A18" s="6">
        <v>2005</v>
      </c>
      <c r="B18" s="240">
        <v>38622</v>
      </c>
      <c r="C18" s="3" t="s">
        <v>105</v>
      </c>
      <c r="D18" s="4" t="s">
        <v>106</v>
      </c>
      <c r="E18" s="230"/>
      <c r="F18" s="3" t="s">
        <v>107</v>
      </c>
      <c r="G18" s="6" t="s">
        <v>33</v>
      </c>
      <c r="H18" s="231"/>
      <c r="I18" s="6" t="s">
        <v>108</v>
      </c>
      <c r="J18" s="10" t="s">
        <v>109</v>
      </c>
      <c r="K18" s="10" t="s">
        <v>110</v>
      </c>
      <c r="L18" s="10" t="s">
        <v>111</v>
      </c>
      <c r="M18" s="4" t="s">
        <v>112</v>
      </c>
      <c r="N18" s="4"/>
      <c r="O18" s="6"/>
      <c r="P18" s="238" t="s">
        <v>113</v>
      </c>
      <c r="Q18" s="4"/>
      <c r="R18" s="4"/>
      <c r="S18" s="4" t="s">
        <v>112</v>
      </c>
      <c r="T18" s="4"/>
      <c r="U18" s="4"/>
      <c r="V18" s="4"/>
      <c r="W18" s="4"/>
      <c r="X18" s="4" t="s">
        <v>29</v>
      </c>
    </row>
    <row r="19" spans="1:24" ht="78.75">
      <c r="A19" s="6">
        <v>2005</v>
      </c>
      <c r="B19" s="240">
        <v>38636</v>
      </c>
      <c r="C19" s="234" t="s">
        <v>46</v>
      </c>
      <c r="D19" s="229" t="s">
        <v>114</v>
      </c>
      <c r="E19" s="230" t="s">
        <v>115</v>
      </c>
      <c r="F19" s="3" t="s">
        <v>49</v>
      </c>
      <c r="G19" s="6" t="s">
        <v>33</v>
      </c>
      <c r="H19" s="231"/>
      <c r="I19" s="4"/>
      <c r="J19" s="4"/>
      <c r="K19" s="4"/>
      <c r="L19" s="4"/>
      <c r="M19" s="4"/>
      <c r="N19" s="4"/>
      <c r="O19" s="4"/>
      <c r="P19" s="7" t="s">
        <v>116</v>
      </c>
      <c r="Q19" s="4"/>
      <c r="R19" s="4"/>
      <c r="S19" s="4"/>
      <c r="T19" s="4"/>
      <c r="U19" s="4"/>
      <c r="V19" s="4"/>
      <c r="W19" s="4"/>
      <c r="X19" s="4" t="s">
        <v>29</v>
      </c>
    </row>
    <row r="20" spans="1:24" ht="78.75" customHeight="1">
      <c r="A20" s="6">
        <v>2005</v>
      </c>
      <c r="B20" s="240">
        <v>38642</v>
      </c>
      <c r="C20" s="3" t="s">
        <v>24</v>
      </c>
      <c r="D20" s="229" t="s">
        <v>117</v>
      </c>
      <c r="E20" s="230" t="s">
        <v>118</v>
      </c>
      <c r="F20" s="3" t="s">
        <v>73</v>
      </c>
      <c r="G20" s="6" t="s">
        <v>33</v>
      </c>
      <c r="H20" s="71"/>
      <c r="I20" s="6" t="s">
        <v>119</v>
      </c>
      <c r="J20" s="25" t="s">
        <v>120</v>
      </c>
      <c r="K20" s="10" t="s">
        <v>121</v>
      </c>
      <c r="L20" s="10" t="s">
        <v>80</v>
      </c>
      <c r="M20" s="4" t="s">
        <v>81</v>
      </c>
      <c r="N20" s="4"/>
      <c r="O20" s="6"/>
      <c r="P20" s="236" t="s">
        <v>122</v>
      </c>
      <c r="Q20" s="4"/>
      <c r="R20" s="4"/>
      <c r="S20" s="4"/>
      <c r="T20" s="4"/>
      <c r="U20" s="4"/>
      <c r="V20" s="4"/>
      <c r="W20" s="239" t="s">
        <v>123</v>
      </c>
      <c r="X20" s="4" t="s">
        <v>29</v>
      </c>
    </row>
    <row r="21" spans="1:24" ht="63.75">
      <c r="A21" s="6">
        <v>2006</v>
      </c>
      <c r="B21" s="240">
        <v>38718</v>
      </c>
      <c r="C21" s="241" t="s">
        <v>90</v>
      </c>
      <c r="D21" s="242" t="s">
        <v>124</v>
      </c>
      <c r="E21" s="230" t="s">
        <v>125</v>
      </c>
      <c r="F21" s="243" t="s">
        <v>32</v>
      </c>
      <c r="G21" s="244" t="s">
        <v>33</v>
      </c>
      <c r="H21" s="245"/>
      <c r="I21" s="244"/>
      <c r="J21" s="244"/>
      <c r="K21" s="244"/>
      <c r="L21" s="244"/>
      <c r="M21" s="244"/>
      <c r="N21" s="244"/>
      <c r="O21" s="244"/>
      <c r="P21" s="246" t="s">
        <v>126</v>
      </c>
      <c r="Q21" s="244" t="s">
        <v>97</v>
      </c>
      <c r="R21" s="244"/>
      <c r="S21" s="244"/>
      <c r="T21" s="244"/>
      <c r="U21" s="244"/>
      <c r="V21" s="244"/>
      <c r="W21" s="244"/>
      <c r="X21" s="244" t="s">
        <v>99</v>
      </c>
    </row>
    <row r="22" spans="1:24" ht="162.75" customHeight="1">
      <c r="A22" s="6">
        <v>2006</v>
      </c>
      <c r="B22" s="240">
        <v>38718</v>
      </c>
      <c r="C22" s="3" t="s">
        <v>63</v>
      </c>
      <c r="D22" s="229" t="s">
        <v>127</v>
      </c>
      <c r="E22" s="230" t="s">
        <v>128</v>
      </c>
      <c r="F22" s="3" t="s">
        <v>32</v>
      </c>
      <c r="G22" s="6" t="s">
        <v>129</v>
      </c>
      <c r="H22" s="231"/>
      <c r="I22" s="6" t="s">
        <v>130</v>
      </c>
      <c r="J22" s="25"/>
      <c r="K22" s="25" t="s">
        <v>94</v>
      </c>
      <c r="L22" s="4" t="s">
        <v>94</v>
      </c>
      <c r="M22" s="4"/>
      <c r="N22" s="4"/>
      <c r="O22" s="6"/>
      <c r="P22" s="236" t="s">
        <v>131</v>
      </c>
      <c r="Q22" s="4" t="s">
        <v>97</v>
      </c>
      <c r="R22" s="4"/>
      <c r="S22" s="4" t="s">
        <v>132</v>
      </c>
      <c r="T22" s="4"/>
      <c r="U22" s="4"/>
      <c r="V22" s="4" t="s">
        <v>133</v>
      </c>
      <c r="W22" s="4" t="s">
        <v>134</v>
      </c>
      <c r="X22" s="4" t="s">
        <v>29</v>
      </c>
    </row>
    <row r="23" spans="1:24" ht="138" customHeight="1">
      <c r="A23" s="6">
        <v>2006</v>
      </c>
      <c r="B23" s="240">
        <v>38857</v>
      </c>
      <c r="C23" s="3" t="s">
        <v>35</v>
      </c>
      <c r="D23" s="229" t="s">
        <v>135</v>
      </c>
      <c r="E23" s="230"/>
      <c r="F23" s="3" t="s">
        <v>136</v>
      </c>
      <c r="G23" s="3"/>
      <c r="H23" s="231"/>
      <c r="I23" s="6"/>
      <c r="J23" s="10"/>
      <c r="K23" s="10" t="s">
        <v>137</v>
      </c>
      <c r="L23" s="4"/>
      <c r="M23" s="4"/>
      <c r="N23" s="4"/>
      <c r="O23" s="6"/>
      <c r="P23" s="7" t="s">
        <v>113</v>
      </c>
      <c r="Q23" s="4"/>
      <c r="R23" s="4"/>
      <c r="S23" s="4"/>
      <c r="T23" s="4"/>
      <c r="U23" s="4"/>
      <c r="V23" s="4"/>
      <c r="W23" s="4"/>
      <c r="X23" s="4" t="s">
        <v>29</v>
      </c>
    </row>
    <row r="24" spans="1:24" ht="63.75">
      <c r="A24" s="6">
        <v>2006</v>
      </c>
      <c r="B24" s="240">
        <v>38913</v>
      </c>
      <c r="C24" s="3" t="s">
        <v>90</v>
      </c>
      <c r="D24" s="229" t="s">
        <v>138</v>
      </c>
      <c r="E24" s="230" t="s">
        <v>139</v>
      </c>
      <c r="F24" s="3" t="s">
        <v>32</v>
      </c>
      <c r="G24" s="6" t="s">
        <v>33</v>
      </c>
      <c r="H24" s="231"/>
      <c r="I24" s="6"/>
      <c r="J24" s="10"/>
      <c r="K24" s="10" t="s">
        <v>93</v>
      </c>
      <c r="L24" s="4" t="s">
        <v>94</v>
      </c>
      <c r="M24" s="4" t="s">
        <v>95</v>
      </c>
      <c r="N24" s="4"/>
      <c r="O24" s="6"/>
      <c r="P24" s="247" t="s">
        <v>140</v>
      </c>
      <c r="Q24" s="4" t="s">
        <v>97</v>
      </c>
      <c r="R24" s="4"/>
      <c r="S24" s="4"/>
      <c r="T24" s="4"/>
      <c r="U24" s="4"/>
      <c r="V24" s="4" t="s">
        <v>141</v>
      </c>
      <c r="W24" s="4"/>
      <c r="X24" s="4" t="s">
        <v>99</v>
      </c>
    </row>
    <row r="25" spans="1:24" ht="131.25" customHeight="1">
      <c r="A25" s="6">
        <v>2006</v>
      </c>
      <c r="B25" s="240">
        <v>38923</v>
      </c>
      <c r="C25" s="3" t="s">
        <v>24</v>
      </c>
      <c r="D25" s="229" t="s">
        <v>142</v>
      </c>
      <c r="E25" s="230" t="s">
        <v>143</v>
      </c>
      <c r="F25" s="3" t="s">
        <v>37</v>
      </c>
      <c r="G25" s="3"/>
      <c r="H25" s="231"/>
      <c r="I25" s="4"/>
      <c r="J25" s="4"/>
      <c r="K25" s="4"/>
      <c r="L25" s="4"/>
      <c r="M25" s="4"/>
      <c r="N25" s="4"/>
      <c r="O25" s="6"/>
      <c r="P25" s="7" t="s">
        <v>113</v>
      </c>
      <c r="Q25" s="4"/>
      <c r="R25" s="4"/>
      <c r="S25" s="4"/>
      <c r="T25" s="4"/>
      <c r="U25" s="4"/>
      <c r="V25" s="4"/>
      <c r="W25" s="4"/>
      <c r="X25" s="4" t="s">
        <v>29</v>
      </c>
    </row>
    <row r="26" spans="1:24" ht="247.5">
      <c r="A26" s="6">
        <v>2006</v>
      </c>
      <c r="B26" s="240">
        <v>38924</v>
      </c>
      <c r="C26" s="234" t="s">
        <v>24</v>
      </c>
      <c r="D26" s="229" t="s">
        <v>144</v>
      </c>
      <c r="E26" s="230" t="s">
        <v>145</v>
      </c>
      <c r="F26" s="3" t="s">
        <v>32</v>
      </c>
      <c r="G26" s="6" t="s">
        <v>129</v>
      </c>
      <c r="H26" s="71">
        <v>15000000</v>
      </c>
      <c r="I26" s="6" t="s">
        <v>146</v>
      </c>
      <c r="J26" s="10"/>
      <c r="K26" s="10" t="s">
        <v>93</v>
      </c>
      <c r="L26" s="4" t="s">
        <v>94</v>
      </c>
      <c r="M26" s="4" t="s">
        <v>95</v>
      </c>
      <c r="N26" s="4"/>
      <c r="O26" s="6"/>
      <c r="P26" s="3" t="s">
        <v>147</v>
      </c>
      <c r="Q26" s="4" t="s">
        <v>97</v>
      </c>
      <c r="R26" s="4"/>
      <c r="S26" s="4" t="s">
        <v>148</v>
      </c>
      <c r="T26" s="4"/>
      <c r="U26" s="4"/>
      <c r="V26" s="4" t="s">
        <v>149</v>
      </c>
      <c r="W26" s="4" t="s">
        <v>150</v>
      </c>
      <c r="X26" s="4" t="s">
        <v>151</v>
      </c>
    </row>
    <row r="27" spans="1:24" ht="57.75" customHeight="1">
      <c r="A27" s="6">
        <v>2006</v>
      </c>
      <c r="B27" s="240">
        <v>38925</v>
      </c>
      <c r="C27" s="3" t="s">
        <v>152</v>
      </c>
      <c r="D27" s="229" t="s">
        <v>153</v>
      </c>
      <c r="E27" s="230" t="s">
        <v>154</v>
      </c>
      <c r="F27" s="3" t="s">
        <v>32</v>
      </c>
      <c r="G27" s="6" t="s">
        <v>33</v>
      </c>
      <c r="H27" s="231"/>
      <c r="I27" s="4"/>
      <c r="J27" s="4"/>
      <c r="K27" s="4"/>
      <c r="L27" s="4"/>
      <c r="M27" s="4"/>
      <c r="N27" s="4"/>
      <c r="O27" s="6"/>
      <c r="P27" s="7" t="s">
        <v>113</v>
      </c>
      <c r="Q27" s="4"/>
      <c r="R27" s="4"/>
      <c r="S27" s="4"/>
      <c r="T27" s="4"/>
      <c r="U27" s="4"/>
      <c r="V27" s="4"/>
      <c r="W27" s="4"/>
      <c r="X27" s="4" t="s">
        <v>29</v>
      </c>
    </row>
    <row r="28" spans="1:24" ht="78" customHeight="1">
      <c r="A28" s="6">
        <v>2006</v>
      </c>
      <c r="B28" s="240">
        <v>38925</v>
      </c>
      <c r="C28" s="3" t="s">
        <v>105</v>
      </c>
      <c r="D28" s="229" t="s">
        <v>155</v>
      </c>
      <c r="E28" s="230" t="s">
        <v>156</v>
      </c>
      <c r="F28" s="3" t="s">
        <v>107</v>
      </c>
      <c r="G28" s="3" t="s">
        <v>157</v>
      </c>
      <c r="H28" s="231"/>
      <c r="I28" s="6" t="s">
        <v>158</v>
      </c>
      <c r="J28" s="10" t="s">
        <v>109</v>
      </c>
      <c r="K28" s="10" t="s">
        <v>159</v>
      </c>
      <c r="L28" s="10" t="s">
        <v>159</v>
      </c>
      <c r="M28" s="4" t="s">
        <v>160</v>
      </c>
      <c r="N28" s="4"/>
      <c r="O28" s="6"/>
      <c r="P28" s="7" t="s">
        <v>113</v>
      </c>
      <c r="Q28" s="4" t="s">
        <v>97</v>
      </c>
      <c r="R28" s="4"/>
      <c r="S28" s="4" t="s">
        <v>161</v>
      </c>
      <c r="T28" s="4"/>
      <c r="U28" s="4"/>
      <c r="V28" s="4"/>
      <c r="W28" s="4"/>
      <c r="X28" s="4" t="s">
        <v>29</v>
      </c>
    </row>
    <row r="29" spans="1:24" ht="63" customHeight="1">
      <c r="A29" s="6">
        <v>2006</v>
      </c>
      <c r="B29" s="240">
        <v>38925</v>
      </c>
      <c r="C29" s="3" t="s">
        <v>105</v>
      </c>
      <c r="D29" s="229" t="s">
        <v>162</v>
      </c>
      <c r="E29" s="230" t="s">
        <v>163</v>
      </c>
      <c r="F29" s="3" t="s">
        <v>164</v>
      </c>
      <c r="G29" s="3" t="s">
        <v>157</v>
      </c>
      <c r="H29" s="231"/>
      <c r="I29" s="6" t="s">
        <v>158</v>
      </c>
      <c r="J29" s="10" t="s">
        <v>109</v>
      </c>
      <c r="K29" s="10" t="s">
        <v>159</v>
      </c>
      <c r="L29" s="10" t="s">
        <v>159</v>
      </c>
      <c r="M29" s="4" t="s">
        <v>160</v>
      </c>
      <c r="N29" s="4"/>
      <c r="O29" s="6"/>
      <c r="P29" s="7" t="s">
        <v>113</v>
      </c>
      <c r="Q29" s="4" t="s">
        <v>97</v>
      </c>
      <c r="R29" s="4"/>
      <c r="S29" s="4" t="s">
        <v>165</v>
      </c>
      <c r="T29" s="4"/>
      <c r="U29" s="4"/>
      <c r="V29" s="4"/>
      <c r="W29" s="4"/>
      <c r="X29" s="4" t="s">
        <v>29</v>
      </c>
    </row>
    <row r="30" spans="1:24" ht="101.25" customHeight="1">
      <c r="A30" s="6">
        <v>2006</v>
      </c>
      <c r="B30" s="240">
        <v>38925</v>
      </c>
      <c r="C30" s="3" t="s">
        <v>105</v>
      </c>
      <c r="D30" s="229" t="s">
        <v>166</v>
      </c>
      <c r="E30" s="230" t="s">
        <v>167</v>
      </c>
      <c r="F30" s="3" t="s">
        <v>107</v>
      </c>
      <c r="G30" s="6" t="s">
        <v>33</v>
      </c>
      <c r="H30" s="71">
        <v>500000000</v>
      </c>
      <c r="I30" s="6" t="s">
        <v>158</v>
      </c>
      <c r="J30" s="10" t="s">
        <v>109</v>
      </c>
      <c r="K30" s="10" t="s">
        <v>110</v>
      </c>
      <c r="L30" s="10" t="s">
        <v>111</v>
      </c>
      <c r="M30" s="4" t="s">
        <v>112</v>
      </c>
      <c r="N30" s="4" t="s">
        <v>168</v>
      </c>
      <c r="O30" s="6"/>
      <c r="P30" s="236" t="s">
        <v>169</v>
      </c>
      <c r="Q30" s="4" t="s">
        <v>97</v>
      </c>
      <c r="R30" s="4" t="s">
        <v>170</v>
      </c>
      <c r="S30" s="4" t="s">
        <v>112</v>
      </c>
      <c r="T30" s="4"/>
      <c r="U30" s="231" t="s">
        <v>171</v>
      </c>
      <c r="V30" s="4"/>
      <c r="W30" s="4" t="s">
        <v>172</v>
      </c>
      <c r="X30" s="4" t="s">
        <v>151</v>
      </c>
    </row>
    <row r="31" spans="1:24" ht="79.5" customHeight="1">
      <c r="A31" s="6">
        <v>2006</v>
      </c>
      <c r="B31" s="240">
        <v>38925</v>
      </c>
      <c r="C31" s="3" t="s">
        <v>105</v>
      </c>
      <c r="D31" s="229" t="s">
        <v>173</v>
      </c>
      <c r="E31" s="230" t="s">
        <v>174</v>
      </c>
      <c r="F31" s="3" t="s">
        <v>73</v>
      </c>
      <c r="G31" s="3" t="s">
        <v>157</v>
      </c>
      <c r="H31" s="71"/>
      <c r="I31" s="6" t="s">
        <v>175</v>
      </c>
      <c r="J31" s="10"/>
      <c r="K31" s="10" t="s">
        <v>176</v>
      </c>
      <c r="L31" s="10" t="s">
        <v>177</v>
      </c>
      <c r="M31" s="4" t="s">
        <v>178</v>
      </c>
      <c r="N31" s="4"/>
      <c r="O31" s="6"/>
      <c r="P31" s="233" t="s">
        <v>179</v>
      </c>
      <c r="Q31" s="4" t="s">
        <v>97</v>
      </c>
      <c r="R31" s="4"/>
      <c r="S31" s="4" t="s">
        <v>180</v>
      </c>
      <c r="T31" s="4"/>
      <c r="U31" s="4"/>
      <c r="V31" s="4"/>
      <c r="W31" s="4"/>
      <c r="X31" s="4" t="s">
        <v>29</v>
      </c>
    </row>
    <row r="32" spans="1:24" ht="89.25">
      <c r="A32" s="6">
        <v>2006</v>
      </c>
      <c r="B32" s="240">
        <v>38987</v>
      </c>
      <c r="C32" s="3" t="s">
        <v>105</v>
      </c>
      <c r="D32" s="229" t="s">
        <v>181</v>
      </c>
      <c r="E32" s="230" t="s">
        <v>182</v>
      </c>
      <c r="F32" s="3" t="s">
        <v>183</v>
      </c>
      <c r="G32" s="3" t="s">
        <v>157</v>
      </c>
      <c r="H32" s="231"/>
      <c r="I32" s="4" t="s">
        <v>184</v>
      </c>
      <c r="J32" s="4" t="s">
        <v>185</v>
      </c>
      <c r="K32" s="4" t="s">
        <v>186</v>
      </c>
      <c r="L32" s="248" t="s">
        <v>187</v>
      </c>
      <c r="M32" s="4" t="s">
        <v>188</v>
      </c>
      <c r="N32" s="4"/>
      <c r="O32" s="6"/>
      <c r="P32" s="7" t="s">
        <v>189</v>
      </c>
      <c r="Q32" s="4" t="s">
        <v>97</v>
      </c>
      <c r="R32" s="4"/>
      <c r="S32" s="4"/>
      <c r="T32" s="4"/>
      <c r="U32" s="4"/>
      <c r="V32" s="4"/>
      <c r="W32" s="4"/>
      <c r="X32" s="4" t="s">
        <v>29</v>
      </c>
    </row>
    <row r="33" spans="1:24" ht="107.25" customHeight="1">
      <c r="A33" s="6">
        <v>2006</v>
      </c>
      <c r="B33" s="240">
        <v>38987</v>
      </c>
      <c r="C33" s="3" t="s">
        <v>105</v>
      </c>
      <c r="D33" s="229" t="s">
        <v>190</v>
      </c>
      <c r="E33" s="230" t="s">
        <v>191</v>
      </c>
      <c r="F33" s="3" t="s">
        <v>192</v>
      </c>
      <c r="G33" s="3" t="s">
        <v>157</v>
      </c>
      <c r="H33" s="231"/>
      <c r="I33" s="4" t="s">
        <v>193</v>
      </c>
      <c r="J33" s="4"/>
      <c r="K33" s="4" t="s">
        <v>194</v>
      </c>
      <c r="L33" s="4" t="s">
        <v>195</v>
      </c>
      <c r="M33" s="4" t="s">
        <v>196</v>
      </c>
      <c r="N33" s="4"/>
      <c r="O33" s="6"/>
      <c r="P33" s="7" t="s">
        <v>113</v>
      </c>
      <c r="Q33" s="4"/>
      <c r="R33" s="4"/>
      <c r="S33" s="4" t="s">
        <v>197</v>
      </c>
      <c r="T33" s="4"/>
      <c r="U33" s="4"/>
      <c r="V33" s="4"/>
      <c r="W33" s="4"/>
      <c r="X33" s="4" t="s">
        <v>29</v>
      </c>
    </row>
    <row r="34" spans="1:24" ht="93.75" customHeight="1">
      <c r="A34" s="6">
        <v>2006</v>
      </c>
      <c r="B34" s="240">
        <v>38987</v>
      </c>
      <c r="C34" s="3" t="s">
        <v>105</v>
      </c>
      <c r="D34" s="229" t="s">
        <v>198</v>
      </c>
      <c r="E34" s="230" t="s">
        <v>199</v>
      </c>
      <c r="F34" s="3" t="s">
        <v>164</v>
      </c>
      <c r="G34" s="6" t="s">
        <v>157</v>
      </c>
      <c r="H34" s="231"/>
      <c r="I34" s="4" t="s">
        <v>200</v>
      </c>
      <c r="J34" s="4" t="s">
        <v>109</v>
      </c>
      <c r="K34" s="4" t="s">
        <v>201</v>
      </c>
      <c r="L34" s="10" t="s">
        <v>202</v>
      </c>
      <c r="M34" s="4" t="s">
        <v>203</v>
      </c>
      <c r="N34" s="4" t="s">
        <v>204</v>
      </c>
      <c r="O34" s="6"/>
      <c r="P34" s="236" t="s">
        <v>205</v>
      </c>
      <c r="Q34" s="4" t="s">
        <v>97</v>
      </c>
      <c r="R34" s="4" t="s">
        <v>206</v>
      </c>
      <c r="S34" s="4" t="s">
        <v>207</v>
      </c>
      <c r="T34" s="4"/>
      <c r="U34" s="4"/>
      <c r="V34" s="4"/>
      <c r="W34" s="4"/>
      <c r="X34" s="4" t="s">
        <v>29</v>
      </c>
    </row>
    <row r="35" spans="1:24" ht="85.5" customHeight="1">
      <c r="A35" s="6">
        <v>2006</v>
      </c>
      <c r="B35" s="240">
        <v>38987</v>
      </c>
      <c r="C35" s="6" t="s">
        <v>51</v>
      </c>
      <c r="D35" s="229" t="s">
        <v>208</v>
      </c>
      <c r="E35" s="230" t="s">
        <v>209</v>
      </c>
      <c r="F35" s="3" t="s">
        <v>73</v>
      </c>
      <c r="G35" s="3" t="s">
        <v>157</v>
      </c>
      <c r="H35" s="71"/>
      <c r="I35" s="4" t="s">
        <v>210</v>
      </c>
      <c r="J35" s="10" t="s">
        <v>78</v>
      </c>
      <c r="K35" s="4" t="s">
        <v>211</v>
      </c>
      <c r="L35" s="4" t="s">
        <v>212</v>
      </c>
      <c r="M35" s="4" t="s">
        <v>213</v>
      </c>
      <c r="N35" s="4"/>
      <c r="O35" s="6"/>
      <c r="P35" s="232" t="s">
        <v>214</v>
      </c>
      <c r="Q35" s="4" t="s">
        <v>97</v>
      </c>
      <c r="R35" s="4"/>
      <c r="S35" s="4" t="s">
        <v>215</v>
      </c>
      <c r="T35" s="4"/>
      <c r="U35" s="4"/>
      <c r="V35" s="4"/>
      <c r="W35" s="4"/>
      <c r="X35" s="4" t="s">
        <v>29</v>
      </c>
    </row>
    <row r="36" spans="1:24" ht="106.5" customHeight="1">
      <c r="A36" s="6">
        <v>2006</v>
      </c>
      <c r="B36" s="240">
        <v>38987</v>
      </c>
      <c r="C36" s="3" t="s">
        <v>105</v>
      </c>
      <c r="D36" s="229" t="s">
        <v>216</v>
      </c>
      <c r="E36" s="230" t="s">
        <v>217</v>
      </c>
      <c r="F36" s="3" t="s">
        <v>183</v>
      </c>
      <c r="G36" s="3" t="s">
        <v>157</v>
      </c>
      <c r="H36" s="231"/>
      <c r="I36" s="4" t="s">
        <v>218</v>
      </c>
      <c r="J36" s="4" t="s">
        <v>185</v>
      </c>
      <c r="K36" s="4" t="s">
        <v>219</v>
      </c>
      <c r="L36" s="4" t="s">
        <v>220</v>
      </c>
      <c r="M36" s="4" t="s">
        <v>221</v>
      </c>
      <c r="N36" s="4"/>
      <c r="O36" s="6"/>
      <c r="P36" s="7" t="s">
        <v>113</v>
      </c>
      <c r="Q36" s="4" t="s">
        <v>97</v>
      </c>
      <c r="R36" s="249"/>
      <c r="S36" s="4" t="s">
        <v>222</v>
      </c>
      <c r="T36" s="4"/>
      <c r="U36" s="4"/>
      <c r="V36" s="4"/>
      <c r="W36" s="4"/>
      <c r="X36" s="4" t="s">
        <v>29</v>
      </c>
    </row>
    <row r="37" spans="1:24" ht="103.5" customHeight="1">
      <c r="A37" s="6">
        <v>2006</v>
      </c>
      <c r="B37" s="240">
        <v>38987</v>
      </c>
      <c r="C37" s="3" t="s">
        <v>105</v>
      </c>
      <c r="D37" s="229" t="s">
        <v>223</v>
      </c>
      <c r="E37" s="230"/>
      <c r="F37" s="3" t="s">
        <v>107</v>
      </c>
      <c r="G37" s="3" t="s">
        <v>157</v>
      </c>
      <c r="H37" s="231"/>
      <c r="I37" s="6" t="s">
        <v>224</v>
      </c>
      <c r="J37" s="6" t="s">
        <v>225</v>
      </c>
      <c r="K37" s="10" t="s">
        <v>226</v>
      </c>
      <c r="L37" s="10" t="s">
        <v>227</v>
      </c>
      <c r="M37" s="4"/>
      <c r="N37" s="4"/>
      <c r="O37" s="6"/>
      <c r="P37" s="7" t="s">
        <v>113</v>
      </c>
      <c r="Q37" s="4"/>
      <c r="R37" s="249"/>
      <c r="S37" s="4"/>
      <c r="T37" s="4"/>
      <c r="U37" s="4"/>
      <c r="V37" s="4"/>
      <c r="W37" s="4"/>
      <c r="X37" s="4" t="s">
        <v>29</v>
      </c>
    </row>
    <row r="38" spans="1:24" ht="137.25" customHeight="1">
      <c r="A38" s="6">
        <v>2006</v>
      </c>
      <c r="B38" s="240">
        <v>38987</v>
      </c>
      <c r="C38" s="6" t="s">
        <v>51</v>
      </c>
      <c r="D38" s="229" t="s">
        <v>228</v>
      </c>
      <c r="E38" s="230" t="s">
        <v>229</v>
      </c>
      <c r="F38" s="234" t="s">
        <v>73</v>
      </c>
      <c r="G38" s="3" t="s">
        <v>157</v>
      </c>
      <c r="H38" s="71"/>
      <c r="I38" s="6" t="s">
        <v>77</v>
      </c>
      <c r="J38" s="10" t="s">
        <v>78</v>
      </c>
      <c r="K38" s="10" t="s">
        <v>230</v>
      </c>
      <c r="L38" s="10" t="s">
        <v>231</v>
      </c>
      <c r="M38" s="4"/>
      <c r="N38" s="4"/>
      <c r="O38" s="6"/>
      <c r="P38" s="7" t="s">
        <v>113</v>
      </c>
      <c r="Q38" s="4"/>
      <c r="R38" s="249"/>
      <c r="S38" s="4"/>
      <c r="T38" s="4"/>
      <c r="U38" s="4"/>
      <c r="V38" s="4"/>
      <c r="W38" s="4"/>
      <c r="X38" s="4" t="s">
        <v>29</v>
      </c>
    </row>
    <row r="39" spans="1:24" ht="78.75" customHeight="1">
      <c r="A39" s="6">
        <v>2006</v>
      </c>
      <c r="B39" s="240">
        <v>38987</v>
      </c>
      <c r="C39" s="6" t="s">
        <v>51</v>
      </c>
      <c r="D39" s="229" t="s">
        <v>232</v>
      </c>
      <c r="E39" s="230" t="s">
        <v>233</v>
      </c>
      <c r="F39" s="234" t="s">
        <v>73</v>
      </c>
      <c r="G39" s="3" t="s">
        <v>157</v>
      </c>
      <c r="H39" s="71"/>
      <c r="I39" s="6" t="s">
        <v>77</v>
      </c>
      <c r="J39" s="10" t="s">
        <v>78</v>
      </c>
      <c r="K39" s="10" t="s">
        <v>234</v>
      </c>
      <c r="L39" s="10" t="s">
        <v>235</v>
      </c>
      <c r="M39" s="4"/>
      <c r="N39" s="4"/>
      <c r="O39" s="6"/>
      <c r="P39" s="7" t="s">
        <v>113</v>
      </c>
      <c r="Q39" s="4" t="s">
        <v>97</v>
      </c>
      <c r="R39" s="249"/>
      <c r="S39" s="4" t="s">
        <v>236</v>
      </c>
      <c r="T39" s="4"/>
      <c r="U39" s="4"/>
      <c r="V39" s="4"/>
      <c r="W39" s="4"/>
      <c r="X39" s="4" t="s">
        <v>29</v>
      </c>
    </row>
    <row r="40" spans="1:24" ht="134.25" customHeight="1">
      <c r="A40" s="6">
        <v>2006</v>
      </c>
      <c r="B40" s="240">
        <v>38987</v>
      </c>
      <c r="C40" s="6" t="s">
        <v>51</v>
      </c>
      <c r="D40" s="4" t="s">
        <v>237</v>
      </c>
      <c r="E40" s="230" t="s">
        <v>238</v>
      </c>
      <c r="F40" s="6" t="s">
        <v>73</v>
      </c>
      <c r="G40" s="3"/>
      <c r="H40" s="71"/>
      <c r="I40" s="4" t="s">
        <v>210</v>
      </c>
      <c r="J40" s="10" t="s">
        <v>78</v>
      </c>
      <c r="K40" s="4" t="s">
        <v>239</v>
      </c>
      <c r="L40" s="18"/>
      <c r="M40" s="4"/>
      <c r="N40" s="4"/>
      <c r="O40" s="6"/>
      <c r="P40" s="7" t="s">
        <v>113</v>
      </c>
      <c r="Q40" s="4"/>
      <c r="R40" s="249"/>
      <c r="S40" s="4"/>
      <c r="T40" s="4"/>
      <c r="U40" s="4"/>
      <c r="V40" s="4"/>
      <c r="W40" s="4"/>
      <c r="X40" s="4" t="s">
        <v>29</v>
      </c>
    </row>
    <row r="41" spans="1:24" ht="99" customHeight="1">
      <c r="A41" s="6">
        <v>2006</v>
      </c>
      <c r="B41" s="240">
        <v>38987</v>
      </c>
      <c r="C41" s="6" t="s">
        <v>105</v>
      </c>
      <c r="D41" s="4" t="s">
        <v>240</v>
      </c>
      <c r="E41" s="230"/>
      <c r="F41" s="3" t="s">
        <v>164</v>
      </c>
      <c r="G41" s="3" t="s">
        <v>157</v>
      </c>
      <c r="H41" s="231"/>
      <c r="I41" s="6" t="s">
        <v>241</v>
      </c>
      <c r="J41" s="10" t="s">
        <v>242</v>
      </c>
      <c r="K41" s="10" t="s">
        <v>243</v>
      </c>
      <c r="L41" s="10" t="s">
        <v>244</v>
      </c>
      <c r="M41" s="4" t="s">
        <v>160</v>
      </c>
      <c r="N41" s="4"/>
      <c r="O41" s="6"/>
      <c r="P41" s="238" t="s">
        <v>113</v>
      </c>
      <c r="Q41" s="4"/>
      <c r="R41" s="249"/>
      <c r="S41" s="4"/>
      <c r="T41" s="4"/>
      <c r="U41" s="4"/>
      <c r="V41" s="4"/>
      <c r="W41" s="4"/>
      <c r="X41" s="4" t="s">
        <v>29</v>
      </c>
    </row>
    <row r="42" spans="1:24" ht="126.75" customHeight="1">
      <c r="A42" s="6">
        <v>2006</v>
      </c>
      <c r="B42" s="240">
        <v>39006</v>
      </c>
      <c r="C42" s="6" t="s">
        <v>46</v>
      </c>
      <c r="D42" s="4" t="s">
        <v>245</v>
      </c>
      <c r="E42" s="230" t="s">
        <v>246</v>
      </c>
      <c r="F42" s="6" t="s">
        <v>49</v>
      </c>
      <c r="G42" s="6" t="s">
        <v>33</v>
      </c>
      <c r="H42" s="231"/>
      <c r="I42" s="4"/>
      <c r="J42" s="4"/>
      <c r="K42" s="4"/>
      <c r="L42" s="4"/>
      <c r="M42" s="4"/>
      <c r="N42" s="4"/>
      <c r="O42" s="6"/>
      <c r="P42" s="7" t="s">
        <v>113</v>
      </c>
      <c r="Q42" s="4"/>
      <c r="R42" s="249"/>
      <c r="S42" s="4"/>
      <c r="T42" s="4"/>
      <c r="U42" s="4"/>
      <c r="V42" s="4"/>
      <c r="W42" s="4"/>
      <c r="X42" s="4" t="s">
        <v>29</v>
      </c>
    </row>
    <row r="43" spans="1:24" ht="38.25">
      <c r="A43" s="6">
        <v>2007</v>
      </c>
      <c r="B43" s="240">
        <v>39314</v>
      </c>
      <c r="C43" s="3" t="s">
        <v>90</v>
      </c>
      <c r="D43" s="3" t="s">
        <v>124</v>
      </c>
      <c r="E43" s="230" t="s">
        <v>247</v>
      </c>
      <c r="F43" s="3" t="s">
        <v>32</v>
      </c>
      <c r="G43" s="6" t="s">
        <v>33</v>
      </c>
      <c r="H43" s="231"/>
      <c r="I43" s="4"/>
      <c r="J43" s="4"/>
      <c r="K43" s="4" t="s">
        <v>248</v>
      </c>
      <c r="L43" s="4" t="s">
        <v>248</v>
      </c>
      <c r="M43" s="250" t="s">
        <v>221</v>
      </c>
      <c r="N43" s="4"/>
      <c r="O43" s="6"/>
      <c r="P43" s="16" t="s">
        <v>249</v>
      </c>
      <c r="Q43" s="4"/>
      <c r="R43" s="249"/>
      <c r="S43" s="4"/>
      <c r="T43" s="4"/>
      <c r="U43" s="4"/>
      <c r="V43" s="4"/>
      <c r="W43" s="4"/>
      <c r="X43" s="4" t="s">
        <v>99</v>
      </c>
    </row>
    <row r="44" spans="1:24" ht="102">
      <c r="A44" s="6">
        <v>2007</v>
      </c>
      <c r="B44" s="240">
        <v>39381</v>
      </c>
      <c r="C44" s="234" t="s">
        <v>46</v>
      </c>
      <c r="D44" s="229" t="s">
        <v>250</v>
      </c>
      <c r="E44" s="230"/>
      <c r="F44" s="3" t="s">
        <v>49</v>
      </c>
      <c r="G44" s="6" t="s">
        <v>33</v>
      </c>
      <c r="H44" s="231"/>
      <c r="I44" s="4"/>
      <c r="J44" s="4"/>
      <c r="K44" s="4"/>
      <c r="L44" s="4"/>
      <c r="M44" s="4"/>
      <c r="N44" s="4"/>
      <c r="O44" s="6"/>
      <c r="P44" s="7" t="s">
        <v>251</v>
      </c>
      <c r="Q44" s="4"/>
      <c r="R44" s="249"/>
      <c r="S44" s="4"/>
      <c r="T44" s="4"/>
      <c r="U44" s="4"/>
      <c r="V44" s="4"/>
      <c r="W44" s="4"/>
      <c r="X44" s="4" t="s">
        <v>29</v>
      </c>
    </row>
    <row r="45" spans="1:24" ht="102">
      <c r="A45" s="6">
        <v>2007</v>
      </c>
      <c r="B45" s="240">
        <v>39381</v>
      </c>
      <c r="C45" s="3" t="s">
        <v>105</v>
      </c>
      <c r="D45" s="229" t="s">
        <v>252</v>
      </c>
      <c r="E45" s="230" t="s">
        <v>253</v>
      </c>
      <c r="F45" s="3" t="s">
        <v>183</v>
      </c>
      <c r="G45" s="3" t="s">
        <v>157</v>
      </c>
      <c r="H45" s="231"/>
      <c r="I45" s="4" t="s">
        <v>254</v>
      </c>
      <c r="J45" s="4"/>
      <c r="K45" s="4" t="s">
        <v>255</v>
      </c>
      <c r="L45" s="4" t="s">
        <v>256</v>
      </c>
      <c r="M45" s="4" t="s">
        <v>257</v>
      </c>
      <c r="N45" s="4"/>
      <c r="O45" s="6"/>
      <c r="P45" s="7" t="s">
        <v>251</v>
      </c>
      <c r="Q45" s="4"/>
      <c r="R45" s="249"/>
      <c r="S45" s="4" t="s">
        <v>258</v>
      </c>
      <c r="T45" s="4"/>
      <c r="U45" s="4"/>
      <c r="V45" s="4"/>
      <c r="W45" s="4"/>
      <c r="X45" s="4" t="s">
        <v>29</v>
      </c>
    </row>
    <row r="46" spans="1:24" ht="102">
      <c r="A46" s="6">
        <v>2007</v>
      </c>
      <c r="B46" s="240">
        <v>39381</v>
      </c>
      <c r="C46" s="3" t="s">
        <v>105</v>
      </c>
      <c r="D46" s="229" t="s">
        <v>259</v>
      </c>
      <c r="E46" s="230" t="s">
        <v>260</v>
      </c>
      <c r="F46" s="3" t="s">
        <v>183</v>
      </c>
      <c r="G46" s="3" t="s">
        <v>157</v>
      </c>
      <c r="H46" s="231"/>
      <c r="I46" s="4" t="s">
        <v>261</v>
      </c>
      <c r="J46" s="4" t="s">
        <v>185</v>
      </c>
      <c r="K46" s="4" t="s">
        <v>255</v>
      </c>
      <c r="L46" s="4" t="s">
        <v>256</v>
      </c>
      <c r="M46" s="4" t="s">
        <v>257</v>
      </c>
      <c r="N46" s="4"/>
      <c r="O46" s="6"/>
      <c r="P46" s="7" t="s">
        <v>251</v>
      </c>
      <c r="Q46" s="4"/>
      <c r="R46" s="249"/>
      <c r="S46" s="4" t="s">
        <v>258</v>
      </c>
      <c r="T46" s="4"/>
      <c r="U46" s="4"/>
      <c r="V46" s="4"/>
      <c r="W46" s="4"/>
      <c r="X46" s="4" t="s">
        <v>29</v>
      </c>
    </row>
    <row r="47" spans="1:24" ht="102">
      <c r="A47" s="6">
        <v>2007</v>
      </c>
      <c r="B47" s="240">
        <v>39381</v>
      </c>
      <c r="C47" s="3" t="s">
        <v>105</v>
      </c>
      <c r="D47" s="229" t="s">
        <v>262</v>
      </c>
      <c r="E47" s="230" t="s">
        <v>263</v>
      </c>
      <c r="F47" s="3" t="s">
        <v>183</v>
      </c>
      <c r="G47" s="3" t="s">
        <v>157</v>
      </c>
      <c r="H47" s="231"/>
      <c r="I47" s="4" t="s">
        <v>261</v>
      </c>
      <c r="J47" s="4" t="s">
        <v>185</v>
      </c>
      <c r="K47" s="4" t="s">
        <v>264</v>
      </c>
      <c r="L47" s="4" t="s">
        <v>256</v>
      </c>
      <c r="M47" s="4" t="s">
        <v>257</v>
      </c>
      <c r="N47" s="4"/>
      <c r="O47" s="6"/>
      <c r="P47" s="7" t="s">
        <v>251</v>
      </c>
      <c r="Q47" s="4" t="s">
        <v>265</v>
      </c>
      <c r="R47" s="249"/>
      <c r="S47" s="4" t="s">
        <v>258</v>
      </c>
      <c r="T47" s="4"/>
      <c r="U47" s="4"/>
      <c r="V47" s="4"/>
      <c r="W47" s="4"/>
      <c r="X47" s="4" t="s">
        <v>29</v>
      </c>
    </row>
    <row r="48" spans="1:24" ht="124.5" customHeight="1">
      <c r="A48" s="6">
        <v>2007</v>
      </c>
      <c r="B48" s="240">
        <v>39381</v>
      </c>
      <c r="C48" s="3" t="s">
        <v>105</v>
      </c>
      <c r="D48" s="229" t="s">
        <v>266</v>
      </c>
      <c r="E48" s="230" t="s">
        <v>267</v>
      </c>
      <c r="F48" s="3" t="s">
        <v>183</v>
      </c>
      <c r="G48" s="3" t="s">
        <v>157</v>
      </c>
      <c r="H48" s="231"/>
      <c r="I48" s="4" t="s">
        <v>261</v>
      </c>
      <c r="J48" s="4" t="s">
        <v>185</v>
      </c>
      <c r="K48" s="4" t="s">
        <v>268</v>
      </c>
      <c r="L48" s="4" t="s">
        <v>269</v>
      </c>
      <c r="M48" s="4" t="s">
        <v>270</v>
      </c>
      <c r="N48" s="4"/>
      <c r="O48" s="6"/>
      <c r="P48" s="7" t="s">
        <v>251</v>
      </c>
      <c r="Q48" s="4" t="s">
        <v>97</v>
      </c>
      <c r="R48" s="249"/>
      <c r="S48" s="4" t="s">
        <v>222</v>
      </c>
      <c r="T48" s="4"/>
      <c r="U48" s="4"/>
      <c r="V48" s="4"/>
      <c r="W48" s="4"/>
      <c r="X48" s="4" t="s">
        <v>29</v>
      </c>
    </row>
    <row r="49" spans="1:24" ht="102">
      <c r="A49" s="6">
        <v>2007</v>
      </c>
      <c r="B49" s="240">
        <v>39381</v>
      </c>
      <c r="C49" s="6" t="s">
        <v>51</v>
      </c>
      <c r="D49" s="229" t="s">
        <v>271</v>
      </c>
      <c r="E49" s="230" t="s">
        <v>272</v>
      </c>
      <c r="F49" s="3" t="s">
        <v>49</v>
      </c>
      <c r="G49" s="3"/>
      <c r="H49" s="231"/>
      <c r="I49" s="4" t="s">
        <v>273</v>
      </c>
      <c r="J49" s="4"/>
      <c r="K49" s="4" t="s">
        <v>274</v>
      </c>
      <c r="L49" s="4"/>
      <c r="M49" s="4"/>
      <c r="N49" s="4"/>
      <c r="O49" s="6"/>
      <c r="P49" s="7" t="s">
        <v>251</v>
      </c>
      <c r="Q49" s="4"/>
      <c r="R49" s="249"/>
      <c r="S49" s="4"/>
      <c r="T49" s="4"/>
      <c r="U49" s="4"/>
      <c r="V49" s="4"/>
      <c r="W49" s="4"/>
      <c r="X49" s="4" t="s">
        <v>29</v>
      </c>
    </row>
    <row r="50" spans="1:24" ht="102">
      <c r="A50" s="6">
        <v>2007</v>
      </c>
      <c r="B50" s="240">
        <v>39381</v>
      </c>
      <c r="C50" s="3" t="s">
        <v>24</v>
      </c>
      <c r="D50" s="229" t="s">
        <v>275</v>
      </c>
      <c r="E50" s="230" t="s">
        <v>276</v>
      </c>
      <c r="F50" s="3" t="s">
        <v>73</v>
      </c>
      <c r="G50" s="6" t="s">
        <v>33</v>
      </c>
      <c r="H50" s="71"/>
      <c r="I50" s="4" t="s">
        <v>277</v>
      </c>
      <c r="J50" s="10" t="s">
        <v>78</v>
      </c>
      <c r="K50" s="4" t="s">
        <v>278</v>
      </c>
      <c r="L50" s="10" t="s">
        <v>279</v>
      </c>
      <c r="M50" s="4" t="s">
        <v>81</v>
      </c>
      <c r="N50" s="4"/>
      <c r="O50" s="6"/>
      <c r="P50" s="7" t="s">
        <v>251</v>
      </c>
      <c r="Q50" s="4"/>
      <c r="R50" s="249"/>
      <c r="S50" s="4"/>
      <c r="T50" s="4"/>
      <c r="U50" s="4"/>
      <c r="V50" s="4"/>
      <c r="W50" s="4"/>
      <c r="X50" s="4" t="s">
        <v>29</v>
      </c>
    </row>
    <row r="51" spans="1:24" ht="102">
      <c r="A51" s="6">
        <v>2007</v>
      </c>
      <c r="B51" s="240">
        <v>39381</v>
      </c>
      <c r="C51" s="6" t="s">
        <v>51</v>
      </c>
      <c r="D51" s="229" t="s">
        <v>280</v>
      </c>
      <c r="E51" s="230" t="s">
        <v>281</v>
      </c>
      <c r="F51" s="234" t="s">
        <v>54</v>
      </c>
      <c r="G51" s="6" t="s">
        <v>33</v>
      </c>
      <c r="H51" s="231"/>
      <c r="I51" s="4"/>
      <c r="J51" s="4"/>
      <c r="K51" s="4"/>
      <c r="L51" s="4"/>
      <c r="M51" s="4"/>
      <c r="N51" s="4"/>
      <c r="O51" s="6"/>
      <c r="P51" s="7" t="s">
        <v>251</v>
      </c>
      <c r="Q51" s="4"/>
      <c r="R51" s="249"/>
      <c r="S51" s="4" t="s">
        <v>61</v>
      </c>
      <c r="T51" s="4"/>
      <c r="U51" s="4"/>
      <c r="V51" s="4"/>
      <c r="W51" s="4"/>
      <c r="X51" s="4" t="s">
        <v>29</v>
      </c>
    </row>
    <row r="52" spans="1:24" ht="63.75">
      <c r="A52" s="6">
        <v>2008</v>
      </c>
      <c r="B52" s="240">
        <v>39640</v>
      </c>
      <c r="C52" s="234" t="s">
        <v>46</v>
      </c>
      <c r="D52" s="229" t="s">
        <v>282</v>
      </c>
      <c r="E52" s="230" t="s">
        <v>283</v>
      </c>
      <c r="F52" s="3" t="s">
        <v>49</v>
      </c>
      <c r="G52" s="6" t="s">
        <v>33</v>
      </c>
      <c r="H52" s="231"/>
      <c r="I52" s="6"/>
      <c r="J52" s="6"/>
      <c r="K52" s="6"/>
      <c r="L52" s="4"/>
      <c r="M52" s="4"/>
      <c r="N52" s="4"/>
      <c r="O52" s="6"/>
      <c r="P52" s="7" t="s">
        <v>284</v>
      </c>
      <c r="Q52" s="4"/>
      <c r="R52" s="249"/>
      <c r="S52" s="4"/>
      <c r="T52" s="4"/>
      <c r="U52" s="4"/>
      <c r="V52" s="4"/>
      <c r="W52" s="4"/>
      <c r="X52" s="4" t="s">
        <v>29</v>
      </c>
    </row>
    <row r="53" spans="1:24" ht="114.75">
      <c r="A53" s="6">
        <v>2008</v>
      </c>
      <c r="B53" s="240">
        <v>39640</v>
      </c>
      <c r="C53" s="6" t="s">
        <v>51</v>
      </c>
      <c r="D53" s="229" t="s">
        <v>285</v>
      </c>
      <c r="E53" s="230" t="s">
        <v>286</v>
      </c>
      <c r="F53" s="3" t="s">
        <v>40</v>
      </c>
      <c r="G53" s="6" t="s">
        <v>33</v>
      </c>
      <c r="H53" s="231"/>
      <c r="I53" s="6"/>
      <c r="J53" s="6"/>
      <c r="K53" s="6"/>
      <c r="L53" s="4"/>
      <c r="M53" s="4"/>
      <c r="N53" s="4"/>
      <c r="O53" s="6"/>
      <c r="P53" s="7" t="s">
        <v>284</v>
      </c>
      <c r="Q53" s="4"/>
      <c r="R53" s="249"/>
      <c r="S53" s="4"/>
      <c r="T53" s="4"/>
      <c r="U53" s="4"/>
      <c r="V53" s="4"/>
      <c r="W53" s="4"/>
      <c r="X53" s="4" t="s">
        <v>29</v>
      </c>
    </row>
    <row r="54" spans="1:24" ht="123.75">
      <c r="A54" s="6">
        <v>2008</v>
      </c>
      <c r="B54" s="240">
        <v>39640</v>
      </c>
      <c r="C54" s="234" t="s">
        <v>63</v>
      </c>
      <c r="D54" s="229" t="s">
        <v>287</v>
      </c>
      <c r="E54" s="230" t="s">
        <v>288</v>
      </c>
      <c r="F54" s="3" t="s">
        <v>289</v>
      </c>
      <c r="G54" s="6"/>
      <c r="H54" s="231"/>
      <c r="I54" s="6"/>
      <c r="J54" s="6"/>
      <c r="K54" s="6"/>
      <c r="L54" s="4"/>
      <c r="M54" s="4"/>
      <c r="N54" s="4"/>
      <c r="O54" s="6"/>
      <c r="P54" s="7" t="s">
        <v>290</v>
      </c>
      <c r="Q54" s="4"/>
      <c r="R54" s="249"/>
      <c r="S54" s="4"/>
      <c r="T54" s="4"/>
      <c r="U54" s="4"/>
      <c r="V54" s="4"/>
      <c r="W54" s="4"/>
      <c r="X54" s="4" t="s">
        <v>29</v>
      </c>
    </row>
    <row r="55" spans="1:24" ht="122.25" customHeight="1">
      <c r="A55" s="6">
        <v>2008</v>
      </c>
      <c r="B55" s="240">
        <v>39640</v>
      </c>
      <c r="C55" s="6" t="s">
        <v>51</v>
      </c>
      <c r="D55" s="229" t="s">
        <v>291</v>
      </c>
      <c r="E55" s="230" t="s">
        <v>292</v>
      </c>
      <c r="F55" s="3" t="s">
        <v>164</v>
      </c>
      <c r="G55" s="3" t="s">
        <v>157</v>
      </c>
      <c r="H55" s="231"/>
      <c r="I55" s="6" t="s">
        <v>293</v>
      </c>
      <c r="J55" s="6"/>
      <c r="K55" s="6"/>
      <c r="L55" s="4"/>
      <c r="M55" s="4"/>
      <c r="N55" s="4"/>
      <c r="O55" s="6"/>
      <c r="P55" s="7" t="s">
        <v>284</v>
      </c>
      <c r="Q55" s="4" t="s">
        <v>97</v>
      </c>
      <c r="R55" s="249"/>
      <c r="S55" s="4" t="s">
        <v>294</v>
      </c>
      <c r="T55" s="4"/>
      <c r="U55" s="4"/>
      <c r="V55" s="4"/>
      <c r="W55" s="4"/>
      <c r="X55" s="4" t="s">
        <v>29</v>
      </c>
    </row>
    <row r="56" spans="1:24" ht="63.75">
      <c r="A56" s="6">
        <v>2008</v>
      </c>
      <c r="B56" s="240">
        <v>39640</v>
      </c>
      <c r="C56" s="6" t="s">
        <v>51</v>
      </c>
      <c r="D56" s="229" t="s">
        <v>295</v>
      </c>
      <c r="E56" s="230" t="s">
        <v>296</v>
      </c>
      <c r="F56" s="234" t="s">
        <v>54</v>
      </c>
      <c r="G56" s="6" t="s">
        <v>33</v>
      </c>
      <c r="H56" s="231"/>
      <c r="I56" s="6" t="s">
        <v>297</v>
      </c>
      <c r="J56" s="6" t="s">
        <v>297</v>
      </c>
      <c r="K56" s="6" t="s">
        <v>298</v>
      </c>
      <c r="L56" s="4" t="s">
        <v>299</v>
      </c>
      <c r="M56" s="4" t="s">
        <v>59</v>
      </c>
      <c r="N56" s="4"/>
      <c r="O56" s="6"/>
      <c r="P56" s="7" t="s">
        <v>284</v>
      </c>
      <c r="Q56" s="4"/>
      <c r="R56" s="249"/>
      <c r="S56" s="4" t="s">
        <v>61</v>
      </c>
      <c r="T56" s="4"/>
      <c r="U56" s="4"/>
      <c r="V56" s="4"/>
      <c r="W56" s="4"/>
      <c r="X56" s="4" t="s">
        <v>29</v>
      </c>
    </row>
    <row r="57" spans="1:24" ht="139.5" customHeight="1">
      <c r="A57" s="6">
        <v>2008</v>
      </c>
      <c r="B57" s="240">
        <v>39640</v>
      </c>
      <c r="C57" s="3" t="s">
        <v>105</v>
      </c>
      <c r="D57" s="229" t="s">
        <v>300</v>
      </c>
      <c r="E57" s="230" t="s">
        <v>301</v>
      </c>
      <c r="F57" s="3" t="s">
        <v>183</v>
      </c>
      <c r="G57" s="3"/>
      <c r="H57" s="231"/>
      <c r="I57" s="6"/>
      <c r="J57" s="6"/>
      <c r="K57" s="6" t="s">
        <v>302</v>
      </c>
      <c r="L57" s="4"/>
      <c r="M57" s="4"/>
      <c r="N57" s="4"/>
      <c r="O57" s="6"/>
      <c r="P57" s="7" t="s">
        <v>284</v>
      </c>
      <c r="Q57" s="4"/>
      <c r="R57" s="249"/>
      <c r="S57" s="4"/>
      <c r="T57" s="4"/>
      <c r="U57" s="4"/>
      <c r="V57" s="4"/>
      <c r="W57" s="4"/>
      <c r="X57" s="4" t="s">
        <v>29</v>
      </c>
    </row>
    <row r="58" spans="1:24" ht="104.25" customHeight="1">
      <c r="A58" s="6">
        <v>2008</v>
      </c>
      <c r="B58" s="240">
        <v>39640</v>
      </c>
      <c r="C58" s="6" t="s">
        <v>51</v>
      </c>
      <c r="D58" s="229" t="s">
        <v>303</v>
      </c>
      <c r="E58" s="230" t="s">
        <v>304</v>
      </c>
      <c r="F58" s="3" t="s">
        <v>305</v>
      </c>
      <c r="G58" s="3" t="s">
        <v>157</v>
      </c>
      <c r="H58" s="231"/>
      <c r="I58" s="6" t="s">
        <v>306</v>
      </c>
      <c r="J58" s="10" t="s">
        <v>78</v>
      </c>
      <c r="K58" s="6" t="s">
        <v>307</v>
      </c>
      <c r="L58" s="10" t="s">
        <v>308</v>
      </c>
      <c r="M58" s="4"/>
      <c r="N58" s="4"/>
      <c r="O58" s="6"/>
      <c r="P58" s="7" t="s">
        <v>284</v>
      </c>
      <c r="Q58" s="4"/>
      <c r="R58" s="249"/>
      <c r="S58" s="4" t="s">
        <v>309</v>
      </c>
      <c r="T58" s="4"/>
      <c r="U58" s="4"/>
      <c r="V58" s="4"/>
      <c r="W58" s="4"/>
      <c r="X58" s="4" t="s">
        <v>29</v>
      </c>
    </row>
    <row r="59" spans="1:24" ht="71.25" customHeight="1">
      <c r="A59" s="6">
        <v>2008</v>
      </c>
      <c r="B59" s="240">
        <v>39640</v>
      </c>
      <c r="C59" s="3" t="s">
        <v>105</v>
      </c>
      <c r="D59" s="229" t="s">
        <v>310</v>
      </c>
      <c r="E59" s="230" t="s">
        <v>311</v>
      </c>
      <c r="F59" s="3" t="s">
        <v>107</v>
      </c>
      <c r="G59" s="3" t="s">
        <v>157</v>
      </c>
      <c r="H59" s="231"/>
      <c r="I59" s="6" t="s">
        <v>312</v>
      </c>
      <c r="J59" s="6"/>
      <c r="K59" s="6" t="s">
        <v>313</v>
      </c>
      <c r="L59" s="4"/>
      <c r="M59" s="4"/>
      <c r="N59" s="4"/>
      <c r="O59" s="6"/>
      <c r="P59" s="7" t="s">
        <v>284</v>
      </c>
      <c r="Q59" s="4" t="s">
        <v>97</v>
      </c>
      <c r="R59" s="249"/>
      <c r="S59" s="4" t="s">
        <v>314</v>
      </c>
      <c r="T59" s="4"/>
      <c r="U59" s="4"/>
      <c r="V59" s="4"/>
      <c r="W59" s="4"/>
      <c r="X59" s="4" t="s">
        <v>29</v>
      </c>
    </row>
    <row r="60" spans="1:24" ht="88.5" customHeight="1">
      <c r="A60" s="6">
        <v>2008</v>
      </c>
      <c r="B60" s="240">
        <v>39640</v>
      </c>
      <c r="C60" s="3" t="s">
        <v>105</v>
      </c>
      <c r="D60" s="229" t="s">
        <v>315</v>
      </c>
      <c r="E60" s="230" t="s">
        <v>316</v>
      </c>
      <c r="F60" s="3" t="s">
        <v>305</v>
      </c>
      <c r="G60" s="3" t="s">
        <v>157</v>
      </c>
      <c r="H60" s="231"/>
      <c r="I60" s="6" t="s">
        <v>317</v>
      </c>
      <c r="J60" s="6" t="s">
        <v>318</v>
      </c>
      <c r="K60" s="6" t="s">
        <v>319</v>
      </c>
      <c r="L60" s="6" t="s">
        <v>320</v>
      </c>
      <c r="M60" s="4" t="s">
        <v>321</v>
      </c>
      <c r="N60" s="4"/>
      <c r="O60" s="6"/>
      <c r="P60" s="7" t="s">
        <v>284</v>
      </c>
      <c r="Q60" s="4"/>
      <c r="R60" s="249"/>
      <c r="S60" s="4"/>
      <c r="T60" s="4"/>
      <c r="U60" s="4"/>
      <c r="V60" s="4"/>
      <c r="W60" s="4"/>
      <c r="X60" s="4" t="s">
        <v>29</v>
      </c>
    </row>
    <row r="61" spans="1:24" ht="63.75">
      <c r="A61" s="6">
        <v>2008</v>
      </c>
      <c r="B61" s="240">
        <v>39640</v>
      </c>
      <c r="C61" s="234" t="s">
        <v>46</v>
      </c>
      <c r="D61" s="229" t="s">
        <v>322</v>
      </c>
      <c r="E61" s="230" t="s">
        <v>323</v>
      </c>
      <c r="F61" s="3" t="s">
        <v>164</v>
      </c>
      <c r="G61" s="3" t="s">
        <v>157</v>
      </c>
      <c r="H61" s="231"/>
      <c r="I61" s="6" t="s">
        <v>324</v>
      </c>
      <c r="J61" s="6" t="s">
        <v>109</v>
      </c>
      <c r="K61" s="6" t="s">
        <v>325</v>
      </c>
      <c r="L61" s="10" t="s">
        <v>326</v>
      </c>
      <c r="M61" s="4"/>
      <c r="N61" s="4"/>
      <c r="O61" s="6"/>
      <c r="P61" s="7" t="s">
        <v>284</v>
      </c>
      <c r="Q61" s="4" t="s">
        <v>97</v>
      </c>
      <c r="R61" s="35"/>
      <c r="S61" s="35" t="s">
        <v>327</v>
      </c>
      <c r="T61" s="4"/>
      <c r="U61" s="4"/>
      <c r="V61" s="4"/>
      <c r="W61" s="4"/>
      <c r="X61" s="4" t="s">
        <v>29</v>
      </c>
    </row>
    <row r="62" spans="1:24" ht="114" customHeight="1">
      <c r="A62" s="6">
        <v>2008</v>
      </c>
      <c r="B62" s="240">
        <v>39640</v>
      </c>
      <c r="C62" s="3" t="s">
        <v>105</v>
      </c>
      <c r="D62" s="229" t="s">
        <v>328</v>
      </c>
      <c r="E62" s="230"/>
      <c r="F62" s="3" t="s">
        <v>49</v>
      </c>
      <c r="G62" s="3"/>
      <c r="H62" s="231"/>
      <c r="I62" s="6"/>
      <c r="J62" s="6"/>
      <c r="K62" s="6"/>
      <c r="L62" s="4"/>
      <c r="M62" s="4"/>
      <c r="N62" s="4"/>
      <c r="O62" s="6"/>
      <c r="P62" s="7" t="s">
        <v>284</v>
      </c>
      <c r="Q62" s="4"/>
      <c r="R62" s="249"/>
      <c r="S62" s="4"/>
      <c r="T62" s="4"/>
      <c r="U62" s="4"/>
      <c r="V62" s="4"/>
      <c r="W62" s="4"/>
      <c r="X62" s="4" t="s">
        <v>29</v>
      </c>
    </row>
    <row r="63" spans="1:24" ht="157.5" customHeight="1">
      <c r="A63" s="6">
        <v>2008</v>
      </c>
      <c r="B63" s="240">
        <v>39640</v>
      </c>
      <c r="C63" s="234" t="s">
        <v>329</v>
      </c>
      <c r="D63" s="229" t="s">
        <v>330</v>
      </c>
      <c r="E63" s="230" t="s">
        <v>331</v>
      </c>
      <c r="F63" s="3" t="s">
        <v>107</v>
      </c>
      <c r="G63" s="6" t="s">
        <v>33</v>
      </c>
      <c r="H63" s="71">
        <v>525000000</v>
      </c>
      <c r="I63" s="6" t="s">
        <v>332</v>
      </c>
      <c r="J63" s="6" t="s">
        <v>333</v>
      </c>
      <c r="K63" s="6" t="s">
        <v>334</v>
      </c>
      <c r="L63" s="10" t="s">
        <v>335</v>
      </c>
      <c r="M63" s="4" t="s">
        <v>107</v>
      </c>
      <c r="N63" s="4" t="s">
        <v>336</v>
      </c>
      <c r="O63" s="6"/>
      <c r="P63" s="251" t="s">
        <v>337</v>
      </c>
      <c r="Q63" s="4" t="s">
        <v>97</v>
      </c>
      <c r="R63" s="249"/>
      <c r="S63" s="4" t="s">
        <v>335</v>
      </c>
      <c r="T63" s="4"/>
      <c r="U63" s="4"/>
      <c r="V63" s="4"/>
      <c r="W63" s="4" t="s">
        <v>338</v>
      </c>
      <c r="X63" s="4" t="s">
        <v>151</v>
      </c>
    </row>
    <row r="64" spans="1:24" ht="99.75" customHeight="1">
      <c r="A64" s="6">
        <v>2008</v>
      </c>
      <c r="B64" s="240">
        <v>39652</v>
      </c>
      <c r="C64" s="3" t="s">
        <v>90</v>
      </c>
      <c r="D64" s="3" t="s">
        <v>124</v>
      </c>
      <c r="E64" s="230" t="s">
        <v>339</v>
      </c>
      <c r="F64" s="3" t="s">
        <v>32</v>
      </c>
      <c r="G64" s="6" t="s">
        <v>33</v>
      </c>
      <c r="H64" s="71">
        <v>1000000000</v>
      </c>
      <c r="I64" s="6"/>
      <c r="J64" s="4"/>
      <c r="K64" s="4" t="s">
        <v>340</v>
      </c>
      <c r="L64" s="4" t="s">
        <v>94</v>
      </c>
      <c r="M64" s="4" t="s">
        <v>95</v>
      </c>
      <c r="N64" s="4"/>
      <c r="O64" s="6"/>
      <c r="P64" s="16" t="s">
        <v>341</v>
      </c>
      <c r="Q64" s="4" t="s">
        <v>97</v>
      </c>
      <c r="R64" s="249"/>
      <c r="S64" s="4"/>
      <c r="T64" s="4"/>
      <c r="U64" s="4"/>
      <c r="V64" s="4"/>
      <c r="W64" s="4"/>
      <c r="X64" s="4" t="s">
        <v>99</v>
      </c>
    </row>
    <row r="65" spans="1:24" ht="75.75" customHeight="1">
      <c r="A65" s="6">
        <v>2008</v>
      </c>
      <c r="B65" s="240">
        <v>39716</v>
      </c>
      <c r="C65" s="234" t="s">
        <v>63</v>
      </c>
      <c r="D65" s="3" t="s">
        <v>342</v>
      </c>
      <c r="E65" s="230" t="s">
        <v>343</v>
      </c>
      <c r="F65" s="234" t="s">
        <v>54</v>
      </c>
      <c r="G65" s="6" t="s">
        <v>33</v>
      </c>
      <c r="H65" s="71">
        <v>1000000000</v>
      </c>
      <c r="I65" s="6"/>
      <c r="J65" s="10"/>
      <c r="K65" s="10"/>
      <c r="L65" s="4"/>
      <c r="M65" s="4"/>
      <c r="N65" s="4"/>
      <c r="O65" s="6"/>
      <c r="P65" s="16" t="s">
        <v>344</v>
      </c>
      <c r="Q65" s="4"/>
      <c r="R65" s="249"/>
      <c r="S65" s="4"/>
      <c r="T65" s="4"/>
      <c r="U65" s="4"/>
      <c r="V65" s="4" t="s">
        <v>345</v>
      </c>
      <c r="W65" s="4"/>
      <c r="X65" s="4" t="s">
        <v>346</v>
      </c>
    </row>
    <row r="66" spans="1:24" ht="92.25" customHeight="1">
      <c r="A66" s="6">
        <v>2008</v>
      </c>
      <c r="B66" s="240">
        <v>39778</v>
      </c>
      <c r="C66" s="234" t="s">
        <v>63</v>
      </c>
      <c r="D66" s="6" t="s">
        <v>347</v>
      </c>
      <c r="E66" s="230" t="s">
        <v>348</v>
      </c>
      <c r="F66" s="3" t="s">
        <v>49</v>
      </c>
      <c r="G66" s="6" t="s">
        <v>33</v>
      </c>
      <c r="H66" s="231"/>
      <c r="I66" s="6"/>
      <c r="J66" s="6"/>
      <c r="K66" s="6"/>
      <c r="L66" s="4"/>
      <c r="M66" s="4"/>
      <c r="N66" s="4" t="s">
        <v>349</v>
      </c>
      <c r="O66" s="6"/>
      <c r="P66" s="238" t="s">
        <v>350</v>
      </c>
      <c r="Q66" s="4"/>
      <c r="R66" s="249"/>
      <c r="S66" s="4"/>
      <c r="T66" s="4"/>
      <c r="U66" s="4"/>
      <c r="V66" s="4"/>
      <c r="W66" s="4"/>
      <c r="X66" s="4" t="s">
        <v>29</v>
      </c>
    </row>
    <row r="67" spans="1:24" ht="126" customHeight="1">
      <c r="A67" s="6">
        <v>2008</v>
      </c>
      <c r="B67" s="240">
        <v>39778</v>
      </c>
      <c r="C67" s="234" t="s">
        <v>63</v>
      </c>
      <c r="D67" s="229" t="s">
        <v>351</v>
      </c>
      <c r="E67" s="230" t="s">
        <v>352</v>
      </c>
      <c r="F67" s="3" t="s">
        <v>44</v>
      </c>
      <c r="G67" s="6" t="s">
        <v>33</v>
      </c>
      <c r="H67" s="231"/>
      <c r="I67" s="6"/>
      <c r="J67" s="6"/>
      <c r="K67" s="6"/>
      <c r="L67" s="4"/>
      <c r="M67" s="4"/>
      <c r="N67" s="4"/>
      <c r="O67" s="6"/>
      <c r="P67" s="7" t="s">
        <v>353</v>
      </c>
      <c r="Q67" s="4"/>
      <c r="R67" s="249"/>
      <c r="S67" s="4"/>
      <c r="T67" s="4"/>
      <c r="U67" s="4"/>
      <c r="V67" s="4"/>
      <c r="W67" s="4"/>
      <c r="X67" s="4" t="s">
        <v>29</v>
      </c>
    </row>
    <row r="68" spans="1:24" ht="135">
      <c r="A68" s="6">
        <v>2008</v>
      </c>
      <c r="B68" s="240">
        <v>39778</v>
      </c>
      <c r="C68" s="3" t="s">
        <v>24</v>
      </c>
      <c r="D68" s="229" t="s">
        <v>354</v>
      </c>
      <c r="E68" s="230" t="s">
        <v>355</v>
      </c>
      <c r="F68" s="3" t="s">
        <v>356</v>
      </c>
      <c r="G68" s="3" t="s">
        <v>157</v>
      </c>
      <c r="H68" s="231"/>
      <c r="I68" s="6" t="s">
        <v>357</v>
      </c>
      <c r="J68" s="6"/>
      <c r="K68" s="6" t="s">
        <v>358</v>
      </c>
      <c r="L68" s="10" t="s">
        <v>359</v>
      </c>
      <c r="M68" s="4" t="s">
        <v>356</v>
      </c>
      <c r="N68" s="4"/>
      <c r="O68" s="6"/>
      <c r="P68" s="232" t="s">
        <v>353</v>
      </c>
      <c r="Q68" s="4"/>
      <c r="R68" s="249"/>
      <c r="S68" s="4" t="s">
        <v>356</v>
      </c>
      <c r="T68" s="4"/>
      <c r="U68" s="4"/>
      <c r="V68" s="4"/>
      <c r="W68" s="4"/>
      <c r="X68" s="4" t="s">
        <v>29</v>
      </c>
    </row>
    <row r="69" spans="1:24" ht="101.25">
      <c r="A69" s="6">
        <v>2008</v>
      </c>
      <c r="B69" s="240">
        <v>39778</v>
      </c>
      <c r="C69" s="3" t="s">
        <v>24</v>
      </c>
      <c r="D69" s="229" t="s">
        <v>360</v>
      </c>
      <c r="E69" s="230" t="s">
        <v>361</v>
      </c>
      <c r="F69" s="3" t="s">
        <v>73</v>
      </c>
      <c r="G69" s="6" t="s">
        <v>33</v>
      </c>
      <c r="H69" s="71"/>
      <c r="I69" s="6" t="s">
        <v>362</v>
      </c>
      <c r="J69" s="10" t="s">
        <v>78</v>
      </c>
      <c r="K69" s="6" t="s">
        <v>363</v>
      </c>
      <c r="L69" s="10" t="s">
        <v>364</v>
      </c>
      <c r="M69" s="4" t="s">
        <v>365</v>
      </c>
      <c r="N69" s="4"/>
      <c r="O69" s="6"/>
      <c r="P69" s="238" t="s">
        <v>366</v>
      </c>
      <c r="Q69" s="4"/>
      <c r="R69" s="249"/>
      <c r="S69" s="4"/>
      <c r="T69" s="4"/>
      <c r="U69" s="4"/>
      <c r="V69" s="4"/>
      <c r="W69" s="4"/>
      <c r="X69" s="4" t="s">
        <v>29</v>
      </c>
    </row>
    <row r="70" spans="1:24" ht="76.5">
      <c r="A70" s="6">
        <v>2008</v>
      </c>
      <c r="B70" s="240">
        <v>39778</v>
      </c>
      <c r="C70" s="234" t="s">
        <v>63</v>
      </c>
      <c r="D70" s="229" t="s">
        <v>367</v>
      </c>
      <c r="E70" s="230" t="s">
        <v>368</v>
      </c>
      <c r="F70" s="3" t="s">
        <v>73</v>
      </c>
      <c r="G70" s="6" t="s">
        <v>33</v>
      </c>
      <c r="H70" s="71"/>
      <c r="I70" s="6" t="s">
        <v>362</v>
      </c>
      <c r="J70" s="10" t="s">
        <v>78</v>
      </c>
      <c r="K70" s="6" t="s">
        <v>369</v>
      </c>
      <c r="L70" s="10" t="s">
        <v>87</v>
      </c>
      <c r="M70" s="4" t="s">
        <v>88</v>
      </c>
      <c r="N70" s="4"/>
      <c r="O70" s="6"/>
      <c r="P70" s="7" t="s">
        <v>370</v>
      </c>
      <c r="Q70" s="4"/>
      <c r="R70" s="249"/>
      <c r="S70" s="4"/>
      <c r="T70" s="4"/>
      <c r="U70" s="4"/>
      <c r="V70" s="4"/>
      <c r="W70" s="4"/>
      <c r="X70" s="4" t="s">
        <v>29</v>
      </c>
    </row>
    <row r="71" spans="1:24" ht="90">
      <c r="A71" s="6">
        <v>2008</v>
      </c>
      <c r="B71" s="240">
        <v>39760</v>
      </c>
      <c r="C71" s="6" t="s">
        <v>51</v>
      </c>
      <c r="D71" s="229" t="s">
        <v>371</v>
      </c>
      <c r="E71" s="230" t="s">
        <v>372</v>
      </c>
      <c r="F71" s="3" t="s">
        <v>164</v>
      </c>
      <c r="G71" s="3" t="s">
        <v>157</v>
      </c>
      <c r="H71" s="231"/>
      <c r="I71" s="6" t="s">
        <v>373</v>
      </c>
      <c r="J71" s="6" t="s">
        <v>374</v>
      </c>
      <c r="K71" s="6" t="s">
        <v>375</v>
      </c>
      <c r="L71" s="10" t="s">
        <v>376</v>
      </c>
      <c r="M71" s="4" t="s">
        <v>377</v>
      </c>
      <c r="N71" s="4"/>
      <c r="O71" s="6"/>
      <c r="P71" s="7" t="s">
        <v>370</v>
      </c>
      <c r="Q71" s="4" t="s">
        <v>97</v>
      </c>
      <c r="R71" s="249"/>
      <c r="S71" s="4" t="s">
        <v>378</v>
      </c>
      <c r="T71" s="4"/>
      <c r="U71" s="4"/>
      <c r="V71" s="4"/>
      <c r="W71" s="4"/>
      <c r="X71" s="4" t="s">
        <v>29</v>
      </c>
    </row>
    <row r="72" spans="1:24" ht="102">
      <c r="A72" s="6">
        <v>2008</v>
      </c>
      <c r="B72" s="240">
        <v>39778</v>
      </c>
      <c r="C72" s="234" t="s">
        <v>63</v>
      </c>
      <c r="D72" s="229" t="s">
        <v>379</v>
      </c>
      <c r="E72" s="230" t="s">
        <v>380</v>
      </c>
      <c r="F72" s="3" t="s">
        <v>289</v>
      </c>
      <c r="G72" s="3"/>
      <c r="H72" s="231"/>
      <c r="I72" s="6" t="s">
        <v>381</v>
      </c>
      <c r="J72" s="6"/>
      <c r="K72" s="6" t="s">
        <v>382</v>
      </c>
      <c r="L72" s="4"/>
      <c r="M72" s="4"/>
      <c r="N72" s="4"/>
      <c r="O72" s="6"/>
      <c r="P72" s="7" t="s">
        <v>370</v>
      </c>
      <c r="Q72" s="4"/>
      <c r="R72" s="249"/>
      <c r="S72" s="4"/>
      <c r="T72" s="4"/>
      <c r="U72" s="4"/>
      <c r="V72" s="4"/>
      <c r="W72" s="4"/>
      <c r="X72" s="4" t="s">
        <v>29</v>
      </c>
    </row>
    <row r="73" spans="1:24" ht="83.25" customHeight="1">
      <c r="A73" s="6">
        <v>2008</v>
      </c>
      <c r="B73" s="240">
        <v>39780</v>
      </c>
      <c r="C73" s="234" t="s">
        <v>63</v>
      </c>
      <c r="D73" s="229" t="s">
        <v>383</v>
      </c>
      <c r="E73" s="230"/>
      <c r="F73" s="3" t="s">
        <v>49</v>
      </c>
      <c r="G73" s="3"/>
      <c r="H73" s="231"/>
      <c r="I73" s="6"/>
      <c r="J73" s="6"/>
      <c r="K73" s="6"/>
      <c r="L73" s="4"/>
      <c r="M73" s="4"/>
      <c r="N73" s="4"/>
      <c r="O73" s="6"/>
      <c r="P73" s="233" t="s">
        <v>384</v>
      </c>
      <c r="Q73" s="4"/>
      <c r="R73" s="249"/>
      <c r="S73" s="4"/>
      <c r="T73" s="4"/>
      <c r="U73" s="4"/>
      <c r="V73" s="4"/>
      <c r="W73" s="4"/>
      <c r="X73" s="4" t="s">
        <v>29</v>
      </c>
    </row>
    <row r="74" spans="1:24" ht="51">
      <c r="A74" s="6">
        <v>2008</v>
      </c>
      <c r="B74" s="240">
        <v>39787</v>
      </c>
      <c r="C74" s="234" t="s">
        <v>63</v>
      </c>
      <c r="D74" s="229" t="s">
        <v>385</v>
      </c>
      <c r="E74" s="230" t="s">
        <v>386</v>
      </c>
      <c r="F74" s="3" t="s">
        <v>49</v>
      </c>
      <c r="G74" s="3"/>
      <c r="H74" s="231"/>
      <c r="I74" s="6"/>
      <c r="J74" s="6"/>
      <c r="K74" s="6"/>
      <c r="L74" s="4"/>
      <c r="M74" s="4"/>
      <c r="N74" s="4"/>
      <c r="O74" s="6"/>
      <c r="P74" s="238" t="s">
        <v>387</v>
      </c>
      <c r="Q74" s="4"/>
      <c r="R74" s="249"/>
      <c r="S74" s="4"/>
      <c r="T74" s="4"/>
      <c r="U74" s="4"/>
      <c r="V74" s="4"/>
      <c r="W74" s="4"/>
      <c r="X74" s="4" t="s">
        <v>29</v>
      </c>
    </row>
    <row r="75" spans="1:24" ht="78.75">
      <c r="A75" s="6">
        <v>2008</v>
      </c>
      <c r="B75" s="240">
        <v>39805</v>
      </c>
      <c r="C75" s="234" t="s">
        <v>63</v>
      </c>
      <c r="D75" s="229" t="s">
        <v>388</v>
      </c>
      <c r="E75" s="230" t="s">
        <v>389</v>
      </c>
      <c r="F75" s="3" t="s">
        <v>73</v>
      </c>
      <c r="G75" s="3"/>
      <c r="H75" s="71"/>
      <c r="I75" s="4"/>
      <c r="J75" s="4"/>
      <c r="K75" s="4"/>
      <c r="L75" s="4"/>
      <c r="M75" s="4"/>
      <c r="N75" s="4"/>
      <c r="O75" s="6"/>
      <c r="P75" s="232" t="s">
        <v>390</v>
      </c>
      <c r="Q75" s="4"/>
      <c r="R75" s="249"/>
      <c r="S75" s="4"/>
      <c r="T75" s="4"/>
      <c r="U75" s="4"/>
      <c r="V75" s="4"/>
      <c r="W75" s="4"/>
      <c r="X75" s="4" t="s">
        <v>29</v>
      </c>
    </row>
    <row r="76" spans="1:24" ht="89.25">
      <c r="A76" s="6">
        <v>2009</v>
      </c>
      <c r="B76" s="240">
        <v>39890</v>
      </c>
      <c r="C76" s="3" t="s">
        <v>391</v>
      </c>
      <c r="D76" s="229" t="s">
        <v>392</v>
      </c>
      <c r="E76" s="230" t="s">
        <v>393</v>
      </c>
      <c r="F76" s="3" t="s">
        <v>73</v>
      </c>
      <c r="G76" s="3" t="s">
        <v>33</v>
      </c>
      <c r="H76" s="71"/>
      <c r="I76" s="6" t="s">
        <v>77</v>
      </c>
      <c r="J76" s="10" t="s">
        <v>78</v>
      </c>
      <c r="K76" s="6"/>
      <c r="L76" s="6" t="s">
        <v>363</v>
      </c>
      <c r="M76" s="4" t="s">
        <v>81</v>
      </c>
      <c r="N76" s="4"/>
      <c r="O76" s="6"/>
      <c r="P76" s="236" t="s">
        <v>394</v>
      </c>
      <c r="Q76" s="4"/>
      <c r="R76" s="249"/>
      <c r="S76" s="4" t="s">
        <v>395</v>
      </c>
      <c r="T76" s="4"/>
      <c r="U76" s="4"/>
      <c r="V76" s="4"/>
      <c r="W76" s="4"/>
      <c r="X76" s="4" t="s">
        <v>29</v>
      </c>
    </row>
    <row r="77" spans="1:24" ht="192.75" customHeight="1">
      <c r="A77" s="6">
        <v>2009</v>
      </c>
      <c r="B77" s="240">
        <v>39987</v>
      </c>
      <c r="C77" s="3" t="s">
        <v>329</v>
      </c>
      <c r="D77" s="229" t="s">
        <v>396</v>
      </c>
      <c r="E77" s="230" t="s">
        <v>397</v>
      </c>
      <c r="F77" s="234" t="s">
        <v>54</v>
      </c>
      <c r="G77" s="6" t="s">
        <v>33</v>
      </c>
      <c r="H77" s="231"/>
      <c r="I77" s="6" t="s">
        <v>77</v>
      </c>
      <c r="J77" s="10" t="s">
        <v>78</v>
      </c>
      <c r="K77" s="6" t="s">
        <v>398</v>
      </c>
      <c r="L77" s="4" t="s">
        <v>399</v>
      </c>
      <c r="M77" s="4" t="s">
        <v>59</v>
      </c>
      <c r="N77" s="4"/>
      <c r="O77" s="6"/>
      <c r="P77" s="236" t="s">
        <v>400</v>
      </c>
      <c r="Q77" s="4" t="s">
        <v>97</v>
      </c>
      <c r="R77" s="249"/>
      <c r="S77" s="4" t="s">
        <v>61</v>
      </c>
      <c r="T77" s="4"/>
      <c r="U77" s="4"/>
      <c r="V77" s="4"/>
      <c r="W77" s="4"/>
      <c r="X77" s="4" t="s">
        <v>29</v>
      </c>
    </row>
    <row r="78" spans="1:24" ht="146.25">
      <c r="A78" s="6">
        <v>2009</v>
      </c>
      <c r="B78" s="240">
        <v>40021</v>
      </c>
      <c r="C78" s="3" t="s">
        <v>401</v>
      </c>
      <c r="D78" s="229" t="s">
        <v>402</v>
      </c>
      <c r="E78" s="230" t="s">
        <v>403</v>
      </c>
      <c r="F78" s="3" t="s">
        <v>32</v>
      </c>
      <c r="G78" s="6" t="s">
        <v>33</v>
      </c>
      <c r="H78" s="231"/>
      <c r="I78" s="6"/>
      <c r="J78" s="10"/>
      <c r="K78" s="10" t="s">
        <v>404</v>
      </c>
      <c r="L78" s="4"/>
      <c r="M78" s="4"/>
      <c r="N78" s="4"/>
      <c r="O78" s="6"/>
      <c r="P78" s="232" t="s">
        <v>405</v>
      </c>
      <c r="Q78" s="4"/>
      <c r="R78" s="249"/>
      <c r="S78" s="4"/>
      <c r="T78" s="4"/>
      <c r="U78" s="4"/>
      <c r="V78" s="4"/>
      <c r="W78" s="4"/>
      <c r="X78" s="4" t="s">
        <v>29</v>
      </c>
    </row>
    <row r="79" spans="1:24" ht="102">
      <c r="A79" s="6">
        <v>2009</v>
      </c>
      <c r="B79" s="240">
        <v>40022</v>
      </c>
      <c r="C79" s="3" t="s">
        <v>51</v>
      </c>
      <c r="D79" s="229" t="s">
        <v>406</v>
      </c>
      <c r="E79" s="230" t="s">
        <v>407</v>
      </c>
      <c r="F79" s="3" t="s">
        <v>73</v>
      </c>
      <c r="G79" s="6"/>
      <c r="H79" s="231"/>
      <c r="I79" s="6" t="s">
        <v>408</v>
      </c>
      <c r="J79" s="6" t="s">
        <v>409</v>
      </c>
      <c r="K79" s="10" t="s">
        <v>410</v>
      </c>
      <c r="L79" s="4" t="s">
        <v>411</v>
      </c>
      <c r="M79" s="4" t="s">
        <v>412</v>
      </c>
      <c r="N79" s="4"/>
      <c r="O79" s="6"/>
      <c r="P79" s="16" t="s">
        <v>413</v>
      </c>
      <c r="Q79" s="4"/>
      <c r="R79" s="249"/>
      <c r="S79" s="4" t="s">
        <v>414</v>
      </c>
      <c r="T79" s="4"/>
      <c r="U79" s="4"/>
      <c r="V79" s="4"/>
      <c r="W79" s="4"/>
      <c r="X79" s="4" t="s">
        <v>29</v>
      </c>
    </row>
    <row r="80" spans="1:24" ht="89.25">
      <c r="A80" s="6">
        <v>2009</v>
      </c>
      <c r="B80" s="240">
        <v>40022</v>
      </c>
      <c r="C80" s="3" t="s">
        <v>63</v>
      </c>
      <c r="D80" s="229" t="s">
        <v>415</v>
      </c>
      <c r="E80" s="230" t="s">
        <v>407</v>
      </c>
      <c r="F80" s="3" t="s">
        <v>73</v>
      </c>
      <c r="G80" s="3"/>
      <c r="H80" s="231"/>
      <c r="I80" s="6" t="s">
        <v>408</v>
      </c>
      <c r="J80" s="10" t="s">
        <v>78</v>
      </c>
      <c r="K80" s="10" t="s">
        <v>416</v>
      </c>
      <c r="L80" s="4" t="s">
        <v>87</v>
      </c>
      <c r="M80" s="4" t="s">
        <v>88</v>
      </c>
      <c r="N80" s="4"/>
      <c r="O80" s="6"/>
      <c r="P80" s="16" t="s">
        <v>413</v>
      </c>
      <c r="Q80" s="4"/>
      <c r="R80" s="249"/>
      <c r="S80" s="4" t="s">
        <v>414</v>
      </c>
      <c r="T80" s="4"/>
      <c r="U80" s="4"/>
      <c r="V80" s="4"/>
      <c r="W80" s="4"/>
      <c r="X80" s="4" t="s">
        <v>29</v>
      </c>
    </row>
    <row r="81" spans="1:24" ht="102">
      <c r="A81" s="6">
        <v>2009</v>
      </c>
      <c r="B81" s="240">
        <v>40022</v>
      </c>
      <c r="C81" s="3" t="s">
        <v>63</v>
      </c>
      <c r="D81" s="229" t="s">
        <v>417</v>
      </c>
      <c r="E81" s="230"/>
      <c r="F81" s="3" t="s">
        <v>164</v>
      </c>
      <c r="G81" s="3" t="s">
        <v>157</v>
      </c>
      <c r="H81" s="231"/>
      <c r="I81" s="6" t="s">
        <v>418</v>
      </c>
      <c r="J81" s="10"/>
      <c r="K81" s="10" t="s">
        <v>419</v>
      </c>
      <c r="L81" s="10" t="s">
        <v>111</v>
      </c>
      <c r="M81" s="4" t="s">
        <v>112</v>
      </c>
      <c r="N81" s="4"/>
      <c r="O81" s="6"/>
      <c r="P81" s="16" t="s">
        <v>413</v>
      </c>
      <c r="Q81" s="4" t="s">
        <v>97</v>
      </c>
      <c r="R81" s="249"/>
      <c r="S81" s="4" t="s">
        <v>327</v>
      </c>
      <c r="T81" s="4"/>
      <c r="U81" s="4"/>
      <c r="V81" s="4"/>
      <c r="W81" s="4"/>
      <c r="X81" s="4" t="s">
        <v>29</v>
      </c>
    </row>
    <row r="82" spans="1:24" ht="146.25">
      <c r="A82" s="6">
        <v>2009</v>
      </c>
      <c r="B82" s="240">
        <v>40040</v>
      </c>
      <c r="C82" s="234" t="s">
        <v>63</v>
      </c>
      <c r="D82" s="229" t="s">
        <v>420</v>
      </c>
      <c r="E82" s="230" t="s">
        <v>421</v>
      </c>
      <c r="F82" s="3" t="s">
        <v>422</v>
      </c>
      <c r="G82" s="3"/>
      <c r="H82" s="231"/>
      <c r="I82" s="6"/>
      <c r="J82" s="6"/>
      <c r="K82" s="6"/>
      <c r="L82" s="4"/>
      <c r="M82" s="4"/>
      <c r="N82" s="4"/>
      <c r="O82" s="6"/>
      <c r="P82" s="7" t="s">
        <v>423</v>
      </c>
      <c r="Q82" s="4"/>
      <c r="R82" s="249"/>
      <c r="S82" s="4"/>
      <c r="T82" s="4"/>
      <c r="U82" s="4"/>
      <c r="V82" s="4"/>
      <c r="W82" s="4"/>
      <c r="X82" s="4" t="s">
        <v>29</v>
      </c>
    </row>
    <row r="83" spans="1:24" ht="104.25" customHeight="1">
      <c r="A83" s="6">
        <v>2009</v>
      </c>
      <c r="B83" s="240">
        <v>40040</v>
      </c>
      <c r="C83" s="3" t="s">
        <v>24</v>
      </c>
      <c r="D83" s="229" t="s">
        <v>424</v>
      </c>
      <c r="E83" s="230" t="s">
        <v>425</v>
      </c>
      <c r="F83" s="3" t="s">
        <v>32</v>
      </c>
      <c r="G83" s="6" t="s">
        <v>33</v>
      </c>
      <c r="H83" s="231"/>
      <c r="I83" s="6" t="s">
        <v>426</v>
      </c>
      <c r="J83" s="6"/>
      <c r="K83" s="6" t="s">
        <v>427</v>
      </c>
      <c r="L83" s="4"/>
      <c r="M83" s="4"/>
      <c r="N83" s="4"/>
      <c r="O83" s="4"/>
      <c r="P83" s="7" t="s">
        <v>428</v>
      </c>
      <c r="Q83" s="4"/>
      <c r="R83" s="249"/>
      <c r="S83" s="4"/>
      <c r="T83" s="4"/>
      <c r="U83" s="4"/>
      <c r="V83" s="4"/>
      <c r="W83" s="4"/>
      <c r="X83" s="4" t="s">
        <v>29</v>
      </c>
    </row>
    <row r="84" spans="1:24" ht="134.25" customHeight="1">
      <c r="A84" s="6">
        <v>2009</v>
      </c>
      <c r="B84" s="240">
        <v>40040</v>
      </c>
      <c r="C84" s="234" t="s">
        <v>63</v>
      </c>
      <c r="D84" s="229" t="s">
        <v>429</v>
      </c>
      <c r="E84" s="230" t="s">
        <v>430</v>
      </c>
      <c r="F84" s="3" t="s">
        <v>431</v>
      </c>
      <c r="G84" s="3"/>
      <c r="H84" s="231"/>
      <c r="I84" s="6"/>
      <c r="J84" s="6"/>
      <c r="K84" s="6"/>
      <c r="L84" s="4"/>
      <c r="M84" s="4"/>
      <c r="N84" s="4"/>
      <c r="O84" s="6"/>
      <c r="P84" s="7" t="s">
        <v>428</v>
      </c>
      <c r="Q84" s="4"/>
      <c r="R84" s="249"/>
      <c r="S84" s="4"/>
      <c r="T84" s="4"/>
      <c r="U84" s="4"/>
      <c r="V84" s="4"/>
      <c r="W84" s="4"/>
      <c r="X84" s="4" t="s">
        <v>29</v>
      </c>
    </row>
    <row r="85" spans="1:24" ht="173.25" customHeight="1">
      <c r="A85" s="6">
        <v>2009</v>
      </c>
      <c r="B85" s="240">
        <v>40040</v>
      </c>
      <c r="C85" s="3" t="s">
        <v>24</v>
      </c>
      <c r="D85" s="229" t="s">
        <v>432</v>
      </c>
      <c r="E85" s="230" t="s">
        <v>433</v>
      </c>
      <c r="F85" s="3" t="s">
        <v>27</v>
      </c>
      <c r="G85" s="3"/>
      <c r="H85" s="231"/>
      <c r="I85" s="6" t="s">
        <v>434</v>
      </c>
      <c r="J85" s="10"/>
      <c r="K85" s="10" t="s">
        <v>435</v>
      </c>
      <c r="L85" s="4"/>
      <c r="M85" s="252"/>
      <c r="N85" s="4"/>
      <c r="O85" s="6"/>
      <c r="P85" s="7" t="s">
        <v>436</v>
      </c>
      <c r="Q85" s="4"/>
      <c r="R85" s="249"/>
      <c r="S85" s="4"/>
      <c r="T85" s="4"/>
      <c r="U85" s="4"/>
      <c r="V85" s="4"/>
      <c r="W85" s="4"/>
      <c r="X85" s="4" t="s">
        <v>29</v>
      </c>
    </row>
    <row r="86" spans="1:24" ht="63.75">
      <c r="A86" s="6">
        <v>2009</v>
      </c>
      <c r="B86" s="240">
        <v>40069</v>
      </c>
      <c r="C86" s="3" t="s">
        <v>437</v>
      </c>
      <c r="D86" s="3" t="s">
        <v>438</v>
      </c>
      <c r="E86" s="230" t="s">
        <v>439</v>
      </c>
      <c r="F86" s="234" t="s">
        <v>54</v>
      </c>
      <c r="G86" s="6" t="s">
        <v>33</v>
      </c>
      <c r="H86" s="71">
        <v>2200000000</v>
      </c>
      <c r="I86" s="6"/>
      <c r="J86" s="10"/>
      <c r="K86" s="10"/>
      <c r="L86" s="4"/>
      <c r="M86" s="4"/>
      <c r="N86" s="4" t="s">
        <v>440</v>
      </c>
      <c r="O86" s="6"/>
      <c r="P86" s="16" t="s">
        <v>441</v>
      </c>
      <c r="Q86" s="4"/>
      <c r="R86" s="249"/>
      <c r="S86" s="4"/>
      <c r="T86" s="4"/>
      <c r="U86" s="4"/>
      <c r="V86" s="4"/>
      <c r="W86" s="4"/>
      <c r="X86" s="4" t="s">
        <v>346</v>
      </c>
    </row>
    <row r="87" spans="1:24" ht="307.5" customHeight="1">
      <c r="A87" s="6">
        <v>2009</v>
      </c>
      <c r="B87" s="240">
        <v>40069</v>
      </c>
      <c r="C87" s="3" t="s">
        <v>90</v>
      </c>
      <c r="D87" s="3" t="s">
        <v>124</v>
      </c>
      <c r="E87" s="230" t="s">
        <v>442</v>
      </c>
      <c r="F87" s="3" t="s">
        <v>32</v>
      </c>
      <c r="G87" s="6" t="s">
        <v>33</v>
      </c>
      <c r="H87" s="71">
        <v>2200000000</v>
      </c>
      <c r="I87" s="6"/>
      <c r="J87" s="10" t="s">
        <v>443</v>
      </c>
      <c r="K87" s="10"/>
      <c r="L87" s="4"/>
      <c r="M87" s="4"/>
      <c r="N87" s="4"/>
      <c r="O87" s="6"/>
      <c r="P87" s="16" t="s">
        <v>444</v>
      </c>
      <c r="Q87" s="4" t="s">
        <v>97</v>
      </c>
      <c r="R87" s="249"/>
      <c r="S87" s="4"/>
      <c r="T87" s="4"/>
      <c r="U87" s="4"/>
      <c r="V87" s="4"/>
      <c r="W87" s="4"/>
      <c r="X87" s="4" t="s">
        <v>99</v>
      </c>
    </row>
    <row r="88" spans="1:24" ht="146.25">
      <c r="A88" s="6">
        <v>2009</v>
      </c>
      <c r="B88" s="240">
        <v>40095</v>
      </c>
      <c r="C88" s="3" t="s">
        <v>24</v>
      </c>
      <c r="D88" s="229" t="s">
        <v>445</v>
      </c>
      <c r="E88" s="230" t="s">
        <v>446</v>
      </c>
      <c r="F88" s="3" t="s">
        <v>32</v>
      </c>
      <c r="G88" s="6" t="s">
        <v>33</v>
      </c>
      <c r="H88" s="231"/>
      <c r="I88" s="6"/>
      <c r="J88" s="6"/>
      <c r="K88" s="6"/>
      <c r="L88" s="4"/>
      <c r="M88" s="4"/>
      <c r="N88" s="4"/>
      <c r="O88" s="6"/>
      <c r="P88" s="7" t="s">
        <v>428</v>
      </c>
      <c r="Q88" s="4"/>
      <c r="R88" s="249"/>
      <c r="S88" s="4"/>
      <c r="T88" s="4"/>
      <c r="U88" s="4"/>
      <c r="V88" s="4"/>
      <c r="W88" s="4"/>
      <c r="X88" s="4" t="s">
        <v>29</v>
      </c>
    </row>
    <row r="89" spans="1:24" ht="123.75">
      <c r="A89" s="6">
        <v>2009</v>
      </c>
      <c r="B89" s="240">
        <v>40095</v>
      </c>
      <c r="C89" s="3" t="s">
        <v>24</v>
      </c>
      <c r="D89" s="229" t="s">
        <v>447</v>
      </c>
      <c r="E89" s="230" t="s">
        <v>448</v>
      </c>
      <c r="F89" s="234" t="s">
        <v>73</v>
      </c>
      <c r="G89" s="6" t="s">
        <v>33</v>
      </c>
      <c r="H89" s="71">
        <f>2200000000</f>
        <v>2200000000</v>
      </c>
      <c r="I89" s="6" t="s">
        <v>449</v>
      </c>
      <c r="J89" s="6" t="s">
        <v>120</v>
      </c>
      <c r="K89" s="6" t="s">
        <v>450</v>
      </c>
      <c r="L89" s="6" t="s">
        <v>363</v>
      </c>
      <c r="M89" s="4" t="s">
        <v>81</v>
      </c>
      <c r="N89" s="6" t="s">
        <v>451</v>
      </c>
      <c r="O89" s="6" t="s">
        <v>452</v>
      </c>
      <c r="P89" s="7" t="s">
        <v>428</v>
      </c>
      <c r="Q89" s="4"/>
      <c r="R89" s="249"/>
      <c r="S89" s="4" t="s">
        <v>395</v>
      </c>
      <c r="T89" s="4"/>
      <c r="U89" s="231" t="s">
        <v>453</v>
      </c>
      <c r="V89" s="4" t="s">
        <v>454</v>
      </c>
      <c r="W89" s="4" t="s">
        <v>455</v>
      </c>
      <c r="X89" s="4" t="s">
        <v>456</v>
      </c>
    </row>
    <row r="90" spans="1:24" ht="89.25">
      <c r="A90" s="6">
        <v>2009</v>
      </c>
      <c r="B90" s="240">
        <v>40148</v>
      </c>
      <c r="C90" s="3" t="s">
        <v>90</v>
      </c>
      <c r="D90" s="229" t="s">
        <v>457</v>
      </c>
      <c r="E90" s="230" t="s">
        <v>458</v>
      </c>
      <c r="F90" s="3" t="s">
        <v>32</v>
      </c>
      <c r="G90" s="6" t="s">
        <v>33</v>
      </c>
      <c r="H90" s="71"/>
      <c r="I90" s="6"/>
      <c r="J90" s="6"/>
      <c r="K90" s="6"/>
      <c r="L90" s="6"/>
      <c r="M90" s="4"/>
      <c r="N90" s="6"/>
      <c r="O90" s="6"/>
      <c r="P90" s="253"/>
      <c r="Q90" s="4" t="s">
        <v>97</v>
      </c>
      <c r="R90" s="249"/>
      <c r="S90" s="4"/>
      <c r="T90" s="4"/>
      <c r="U90" s="4"/>
      <c r="V90" s="4" t="s">
        <v>459</v>
      </c>
      <c r="W90" s="4"/>
      <c r="X90" s="4" t="s">
        <v>99</v>
      </c>
    </row>
    <row r="91" spans="1:24" ht="89.25">
      <c r="A91" s="6">
        <v>2009</v>
      </c>
      <c r="B91" s="240">
        <v>40148</v>
      </c>
      <c r="C91" s="3" t="s">
        <v>90</v>
      </c>
      <c r="D91" s="3" t="s">
        <v>124</v>
      </c>
      <c r="E91" s="230" t="s">
        <v>460</v>
      </c>
      <c r="F91" s="3" t="s">
        <v>32</v>
      </c>
      <c r="G91" s="6" t="s">
        <v>33</v>
      </c>
      <c r="H91" s="231"/>
      <c r="I91" s="6"/>
      <c r="J91" s="10"/>
      <c r="K91" s="10"/>
      <c r="L91" s="4"/>
      <c r="M91" s="4"/>
      <c r="N91" s="4"/>
      <c r="O91" s="4"/>
      <c r="P91" s="254" t="s">
        <v>444</v>
      </c>
      <c r="Q91" s="4" t="s">
        <v>97</v>
      </c>
      <c r="R91" s="249"/>
      <c r="S91" s="4"/>
      <c r="T91" s="4"/>
      <c r="U91" s="4"/>
      <c r="V91" s="4"/>
      <c r="W91" s="4"/>
      <c r="X91" s="4" t="s">
        <v>99</v>
      </c>
    </row>
    <row r="92" spans="1:24" ht="76.5">
      <c r="A92" s="6">
        <v>2010</v>
      </c>
      <c r="B92" s="240">
        <v>40269</v>
      </c>
      <c r="C92" s="3" t="s">
        <v>90</v>
      </c>
      <c r="D92" s="3" t="s">
        <v>124</v>
      </c>
      <c r="E92" s="230" t="s">
        <v>461</v>
      </c>
      <c r="F92" s="3" t="s">
        <v>32</v>
      </c>
      <c r="G92" s="6" t="s">
        <v>33</v>
      </c>
      <c r="H92" s="71"/>
      <c r="I92" s="6"/>
      <c r="J92" s="4"/>
      <c r="K92" s="4" t="s">
        <v>340</v>
      </c>
      <c r="L92" s="4" t="s">
        <v>94</v>
      </c>
      <c r="M92" s="4" t="s">
        <v>95</v>
      </c>
      <c r="N92" s="6"/>
      <c r="O92" s="6"/>
      <c r="P92" s="255" t="s">
        <v>462</v>
      </c>
      <c r="Q92" s="4" t="s">
        <v>97</v>
      </c>
      <c r="R92" s="249"/>
      <c r="S92" s="4"/>
      <c r="T92" s="4"/>
      <c r="U92" s="4"/>
      <c r="V92" s="4"/>
      <c r="W92" s="4"/>
      <c r="X92" s="4" t="s">
        <v>99</v>
      </c>
    </row>
    <row r="93" spans="1:24" ht="179.25" customHeight="1">
      <c r="A93" s="6">
        <v>2010</v>
      </c>
      <c r="B93" s="240">
        <v>40246</v>
      </c>
      <c r="C93" s="234" t="s">
        <v>63</v>
      </c>
      <c r="D93" s="229" t="s">
        <v>463</v>
      </c>
      <c r="E93" s="230" t="s">
        <v>464</v>
      </c>
      <c r="F93" s="3" t="s">
        <v>73</v>
      </c>
      <c r="G93" s="6" t="s">
        <v>33</v>
      </c>
      <c r="H93" s="71">
        <v>1000000000</v>
      </c>
      <c r="I93" s="6" t="s">
        <v>449</v>
      </c>
      <c r="J93" s="6" t="s">
        <v>120</v>
      </c>
      <c r="K93" s="6" t="s">
        <v>450</v>
      </c>
      <c r="L93" s="6" t="s">
        <v>363</v>
      </c>
      <c r="M93" s="4" t="s">
        <v>81</v>
      </c>
      <c r="N93" s="6" t="s">
        <v>451</v>
      </c>
      <c r="O93" s="6"/>
      <c r="P93" s="232" t="s">
        <v>465</v>
      </c>
      <c r="R93" s="249"/>
      <c r="S93" s="4" t="s">
        <v>395</v>
      </c>
      <c r="T93" s="4"/>
      <c r="U93" s="4" t="s">
        <v>466</v>
      </c>
      <c r="V93" s="4"/>
      <c r="W93" s="4"/>
      <c r="X93" s="4" t="s">
        <v>151</v>
      </c>
    </row>
    <row r="94" spans="1:24" ht="51">
      <c r="A94" s="6">
        <v>2010</v>
      </c>
      <c r="B94" s="240">
        <v>40213</v>
      </c>
      <c r="C94" s="234" t="s">
        <v>46</v>
      </c>
      <c r="D94" s="229" t="s">
        <v>467</v>
      </c>
      <c r="E94" s="230"/>
      <c r="F94" s="3" t="s">
        <v>49</v>
      </c>
      <c r="G94" s="6" t="s">
        <v>33</v>
      </c>
      <c r="H94" s="71"/>
      <c r="I94" s="6"/>
      <c r="J94" s="6"/>
      <c r="K94" s="6"/>
      <c r="L94" s="4"/>
      <c r="M94" s="4"/>
      <c r="N94" s="4"/>
      <c r="O94" s="6"/>
      <c r="P94" s="232" t="s">
        <v>468</v>
      </c>
      <c r="Q94" s="4"/>
      <c r="R94" s="249"/>
      <c r="S94" s="4"/>
      <c r="T94" s="4"/>
      <c r="U94" s="4"/>
      <c r="V94" s="4"/>
      <c r="W94" s="4"/>
      <c r="X94" s="4" t="s">
        <v>29</v>
      </c>
    </row>
    <row r="95" spans="1:24" ht="138" customHeight="1">
      <c r="A95" s="6">
        <v>2010</v>
      </c>
      <c r="B95" s="240">
        <v>40270</v>
      </c>
      <c r="C95" s="3" t="s">
        <v>391</v>
      </c>
      <c r="D95" s="229" t="s">
        <v>469</v>
      </c>
      <c r="E95" s="230" t="s">
        <v>470</v>
      </c>
      <c r="F95" s="234" t="s">
        <v>54</v>
      </c>
      <c r="G95" s="6" t="s">
        <v>33</v>
      </c>
      <c r="H95" s="231"/>
      <c r="I95" s="6" t="s">
        <v>471</v>
      </c>
      <c r="J95" s="6" t="s">
        <v>472</v>
      </c>
      <c r="K95" s="6" t="s">
        <v>398</v>
      </c>
      <c r="L95" s="4" t="s">
        <v>473</v>
      </c>
      <c r="M95" s="4" t="s">
        <v>59</v>
      </c>
      <c r="N95" s="4"/>
      <c r="O95" s="6"/>
      <c r="P95" s="7" t="s">
        <v>474</v>
      </c>
      <c r="Q95" s="4"/>
      <c r="R95" s="249"/>
      <c r="S95" s="4" t="s">
        <v>61</v>
      </c>
      <c r="T95" s="4"/>
      <c r="U95" s="4"/>
      <c r="V95" s="4"/>
      <c r="W95" s="4"/>
      <c r="X95" s="4" t="s">
        <v>29</v>
      </c>
    </row>
    <row r="96" spans="1:24" ht="210" customHeight="1">
      <c r="A96" s="6">
        <v>2010</v>
      </c>
      <c r="B96" s="240">
        <v>40213</v>
      </c>
      <c r="C96" s="234" t="s">
        <v>63</v>
      </c>
      <c r="D96" s="4" t="s">
        <v>475</v>
      </c>
      <c r="E96" s="230" t="s">
        <v>476</v>
      </c>
      <c r="F96" s="6" t="s">
        <v>40</v>
      </c>
      <c r="G96" s="6" t="s">
        <v>33</v>
      </c>
      <c r="H96" s="231"/>
      <c r="I96" s="6"/>
      <c r="J96" s="6"/>
      <c r="K96" s="6"/>
      <c r="L96" s="4"/>
      <c r="M96" s="4"/>
      <c r="N96" s="4"/>
      <c r="O96" s="6"/>
      <c r="P96" s="22" t="s">
        <v>477</v>
      </c>
      <c r="Q96" s="4"/>
      <c r="R96" s="249"/>
      <c r="S96" s="4"/>
      <c r="T96" s="4"/>
      <c r="U96" s="4"/>
      <c r="V96" s="4"/>
      <c r="W96" s="4"/>
      <c r="X96" s="4" t="s">
        <v>29</v>
      </c>
    </row>
    <row r="97" spans="1:24" ht="196.5" customHeight="1">
      <c r="A97" s="6">
        <v>2010</v>
      </c>
      <c r="B97" s="240">
        <v>40213</v>
      </c>
      <c r="C97" s="234" t="s">
        <v>63</v>
      </c>
      <c r="D97" s="4" t="s">
        <v>478</v>
      </c>
      <c r="E97" s="230" t="s">
        <v>479</v>
      </c>
      <c r="F97" s="3" t="s">
        <v>192</v>
      </c>
      <c r="G97" s="3" t="s">
        <v>157</v>
      </c>
      <c r="H97" s="231"/>
      <c r="I97" s="6"/>
      <c r="J97" s="6"/>
      <c r="K97" s="6"/>
      <c r="L97" s="4"/>
      <c r="M97" s="4"/>
      <c r="N97" s="4"/>
      <c r="O97" s="6"/>
      <c r="P97" s="22" t="s">
        <v>477</v>
      </c>
      <c r="Q97" s="4" t="s">
        <v>97</v>
      </c>
      <c r="R97" s="249"/>
      <c r="S97" s="4" t="s">
        <v>480</v>
      </c>
      <c r="T97" s="4"/>
      <c r="U97" s="4"/>
      <c r="V97" s="4"/>
      <c r="W97" s="4"/>
      <c r="X97" s="4" t="s">
        <v>29</v>
      </c>
    </row>
    <row r="98" spans="1:24" ht="250.5" customHeight="1">
      <c r="A98" s="6">
        <v>2010</v>
      </c>
      <c r="B98" s="240">
        <v>40213</v>
      </c>
      <c r="C98" s="3" t="s">
        <v>24</v>
      </c>
      <c r="D98" s="4" t="s">
        <v>481</v>
      </c>
      <c r="E98" s="230" t="s">
        <v>482</v>
      </c>
      <c r="F98" s="3" t="s">
        <v>183</v>
      </c>
      <c r="G98" s="6"/>
      <c r="H98" s="231"/>
      <c r="I98" s="6"/>
      <c r="J98" s="6"/>
      <c r="K98" s="6"/>
      <c r="L98" s="4"/>
      <c r="M98" s="4"/>
      <c r="N98" s="4"/>
      <c r="O98" s="6"/>
      <c r="P98" s="22" t="s">
        <v>477</v>
      </c>
      <c r="Q98" s="4"/>
      <c r="R98" s="249"/>
      <c r="S98" s="4"/>
      <c r="T98" s="4"/>
      <c r="U98" s="4"/>
      <c r="V98" s="4"/>
      <c r="W98" s="4"/>
      <c r="X98" s="4" t="s">
        <v>29</v>
      </c>
    </row>
    <row r="99" spans="1:24" ht="158.25" customHeight="1">
      <c r="A99" s="6">
        <v>2010</v>
      </c>
      <c r="B99" s="240">
        <v>40213</v>
      </c>
      <c r="C99" s="3" t="s">
        <v>24</v>
      </c>
      <c r="D99" s="4" t="s">
        <v>483</v>
      </c>
      <c r="E99" s="230" t="s">
        <v>484</v>
      </c>
      <c r="F99" s="6" t="s">
        <v>40</v>
      </c>
      <c r="G99" s="6" t="s">
        <v>33</v>
      </c>
      <c r="H99" s="231"/>
      <c r="I99" s="6"/>
      <c r="J99" s="6"/>
      <c r="K99" s="6"/>
      <c r="L99" s="4"/>
      <c r="M99" s="4"/>
      <c r="N99" s="4"/>
      <c r="O99" s="6"/>
      <c r="P99" s="22" t="s">
        <v>477</v>
      </c>
      <c r="Q99" s="4"/>
      <c r="R99" s="249"/>
      <c r="S99" s="4"/>
      <c r="T99" s="4"/>
      <c r="U99" s="4"/>
      <c r="V99" s="4"/>
      <c r="W99" s="4"/>
      <c r="X99" s="4" t="s">
        <v>29</v>
      </c>
    </row>
    <row r="100" spans="1:24" ht="191.25">
      <c r="A100" s="6">
        <v>2010</v>
      </c>
      <c r="B100" s="240">
        <v>40213</v>
      </c>
      <c r="C100" s="6" t="s">
        <v>51</v>
      </c>
      <c r="D100" s="4" t="s">
        <v>485</v>
      </c>
      <c r="E100" s="230" t="s">
        <v>486</v>
      </c>
      <c r="F100" s="3" t="s">
        <v>164</v>
      </c>
      <c r="G100" s="6" t="s">
        <v>33</v>
      </c>
      <c r="H100" s="231"/>
      <c r="I100" s="6" t="s">
        <v>487</v>
      </c>
      <c r="J100" s="6" t="s">
        <v>488</v>
      </c>
      <c r="K100" s="6" t="s">
        <v>489</v>
      </c>
      <c r="L100" s="6" t="s">
        <v>490</v>
      </c>
      <c r="M100" s="4" t="s">
        <v>377</v>
      </c>
      <c r="N100" s="4"/>
      <c r="O100" s="4"/>
      <c r="P100" s="256" t="s">
        <v>491</v>
      </c>
      <c r="Q100" s="4" t="s">
        <v>97</v>
      </c>
      <c r="R100" s="249"/>
      <c r="S100" s="4" t="s">
        <v>378</v>
      </c>
      <c r="T100" s="4"/>
      <c r="U100" s="4"/>
      <c r="V100" s="4"/>
      <c r="W100" s="4" t="s">
        <v>492</v>
      </c>
      <c r="X100" s="4" t="s">
        <v>29</v>
      </c>
    </row>
    <row r="101" spans="1:24" ht="127.5">
      <c r="A101" s="6">
        <v>2010</v>
      </c>
      <c r="B101" s="240">
        <v>40213</v>
      </c>
      <c r="C101" s="6" t="s">
        <v>51</v>
      </c>
      <c r="D101" s="4" t="s">
        <v>493</v>
      </c>
      <c r="E101" s="230" t="s">
        <v>494</v>
      </c>
      <c r="F101" s="3" t="s">
        <v>192</v>
      </c>
      <c r="G101" s="6" t="s">
        <v>157</v>
      </c>
      <c r="H101" s="231"/>
      <c r="I101" s="6" t="s">
        <v>495</v>
      </c>
      <c r="J101" s="6"/>
      <c r="K101" s="6" t="s">
        <v>496</v>
      </c>
      <c r="L101" s="6" t="s">
        <v>497</v>
      </c>
      <c r="M101" s="4" t="s">
        <v>498</v>
      </c>
      <c r="N101" s="4"/>
      <c r="O101" s="6"/>
      <c r="P101" s="23" t="s">
        <v>499</v>
      </c>
      <c r="Q101" s="4" t="s">
        <v>97</v>
      </c>
      <c r="R101" s="35"/>
      <c r="S101" s="35" t="s">
        <v>500</v>
      </c>
      <c r="T101" s="4"/>
      <c r="U101" s="4"/>
      <c r="V101" s="4"/>
      <c r="W101" s="4"/>
      <c r="X101" s="4" t="s">
        <v>29</v>
      </c>
    </row>
    <row r="102" spans="1:24" ht="183.75" customHeight="1">
      <c r="A102" s="6">
        <v>2010</v>
      </c>
      <c r="B102" s="240">
        <v>40270</v>
      </c>
      <c r="C102" s="6" t="s">
        <v>437</v>
      </c>
      <c r="D102" s="4" t="s">
        <v>501</v>
      </c>
      <c r="E102" s="230" t="s">
        <v>502</v>
      </c>
      <c r="F102" s="3" t="s">
        <v>164</v>
      </c>
      <c r="G102" s="6" t="s">
        <v>33</v>
      </c>
      <c r="H102" s="231"/>
      <c r="I102" s="6" t="s">
        <v>503</v>
      </c>
      <c r="J102" s="6" t="s">
        <v>504</v>
      </c>
      <c r="K102" s="6" t="s">
        <v>505</v>
      </c>
      <c r="L102" s="6" t="s">
        <v>506</v>
      </c>
      <c r="M102" s="4" t="s">
        <v>203</v>
      </c>
      <c r="N102" s="4"/>
      <c r="O102" s="6"/>
      <c r="P102" s="256" t="s">
        <v>507</v>
      </c>
      <c r="Q102" s="4" t="s">
        <v>97</v>
      </c>
      <c r="R102" s="249"/>
      <c r="S102" s="4" t="s">
        <v>294</v>
      </c>
      <c r="T102" s="4"/>
      <c r="U102" s="4"/>
      <c r="V102" s="4"/>
      <c r="W102" s="4"/>
      <c r="X102" s="4" t="s">
        <v>90</v>
      </c>
    </row>
    <row r="103" spans="1:24" ht="127.5">
      <c r="A103" s="6">
        <v>2010</v>
      </c>
      <c r="B103" s="240">
        <v>40213</v>
      </c>
      <c r="C103" s="6" t="s">
        <v>51</v>
      </c>
      <c r="D103" s="4" t="s">
        <v>508</v>
      </c>
      <c r="E103" s="230" t="s">
        <v>509</v>
      </c>
      <c r="F103" s="3" t="s">
        <v>44</v>
      </c>
      <c r="G103" s="6"/>
      <c r="H103" s="231"/>
      <c r="I103" s="6" t="s">
        <v>510</v>
      </c>
      <c r="J103" s="6" t="s">
        <v>510</v>
      </c>
      <c r="K103" s="6" t="s">
        <v>511</v>
      </c>
      <c r="L103" s="6" t="s">
        <v>512</v>
      </c>
      <c r="M103" s="4" t="s">
        <v>513</v>
      </c>
      <c r="N103" s="4"/>
      <c r="O103" s="6"/>
      <c r="P103" s="257" t="s">
        <v>499</v>
      </c>
      <c r="Q103" s="4"/>
      <c r="R103" s="249"/>
      <c r="S103" s="4"/>
      <c r="T103" s="4"/>
      <c r="U103" s="4"/>
      <c r="V103" s="4"/>
      <c r="W103" s="4"/>
      <c r="X103" s="4" t="s">
        <v>29</v>
      </c>
    </row>
    <row r="104" spans="1:24" ht="267.75">
      <c r="A104" s="6">
        <v>2010</v>
      </c>
      <c r="B104" s="240">
        <v>40270</v>
      </c>
      <c r="C104" s="3" t="s">
        <v>105</v>
      </c>
      <c r="D104" s="4" t="s">
        <v>514</v>
      </c>
      <c r="E104" s="230" t="s">
        <v>515</v>
      </c>
      <c r="F104" s="3" t="s">
        <v>305</v>
      </c>
      <c r="G104" s="6" t="s">
        <v>157</v>
      </c>
      <c r="H104" s="71"/>
      <c r="I104" s="6" t="s">
        <v>516</v>
      </c>
      <c r="J104" s="10" t="s">
        <v>78</v>
      </c>
      <c r="K104" s="6" t="s">
        <v>517</v>
      </c>
      <c r="L104" s="6" t="s">
        <v>320</v>
      </c>
      <c r="M104" s="4" t="s">
        <v>321</v>
      </c>
      <c r="N104" s="4"/>
      <c r="O104" s="6"/>
      <c r="P104" s="256" t="s">
        <v>518</v>
      </c>
      <c r="Q104" s="4" t="s">
        <v>97</v>
      </c>
      <c r="R104" s="249"/>
      <c r="S104" s="4" t="s">
        <v>309</v>
      </c>
      <c r="T104" s="4"/>
      <c r="U104" s="4"/>
      <c r="V104" s="4"/>
      <c r="W104" s="4"/>
      <c r="X104" s="4" t="s">
        <v>29</v>
      </c>
    </row>
    <row r="105" spans="1:24" ht="132.75" customHeight="1">
      <c r="A105" s="6">
        <v>2010</v>
      </c>
      <c r="B105" s="240">
        <v>40261</v>
      </c>
      <c r="C105" s="234" t="s">
        <v>329</v>
      </c>
      <c r="D105" s="4" t="s">
        <v>519</v>
      </c>
      <c r="E105" s="230" t="s">
        <v>520</v>
      </c>
      <c r="F105" s="6" t="s">
        <v>73</v>
      </c>
      <c r="G105" s="6" t="s">
        <v>33</v>
      </c>
      <c r="H105" s="71"/>
      <c r="I105" s="6" t="s">
        <v>521</v>
      </c>
      <c r="J105" s="6" t="s">
        <v>120</v>
      </c>
      <c r="K105" s="6" t="s">
        <v>522</v>
      </c>
      <c r="L105" s="6" t="s">
        <v>363</v>
      </c>
      <c r="M105" s="4" t="s">
        <v>81</v>
      </c>
      <c r="N105" s="6" t="s">
        <v>451</v>
      </c>
      <c r="O105" s="6"/>
      <c r="P105" s="258" t="s">
        <v>523</v>
      </c>
      <c r="Q105" s="4" t="s">
        <v>97</v>
      </c>
      <c r="R105" s="249"/>
      <c r="S105" s="4" t="s">
        <v>395</v>
      </c>
      <c r="T105" s="4"/>
      <c r="U105" s="4"/>
      <c r="V105" s="4"/>
      <c r="W105" s="4"/>
      <c r="X105" s="4" t="s">
        <v>29</v>
      </c>
    </row>
    <row r="106" spans="1:24" ht="127.5">
      <c r="A106" s="6">
        <v>2010</v>
      </c>
      <c r="B106" s="240">
        <v>40270</v>
      </c>
      <c r="C106" s="234" t="s">
        <v>46</v>
      </c>
      <c r="D106" s="4" t="s">
        <v>524</v>
      </c>
      <c r="E106" s="230" t="s">
        <v>525</v>
      </c>
      <c r="F106" s="6" t="s">
        <v>73</v>
      </c>
      <c r="G106" s="6" t="s">
        <v>157</v>
      </c>
      <c r="H106" s="71"/>
      <c r="I106" s="6"/>
      <c r="J106" s="6"/>
      <c r="K106" s="6"/>
      <c r="L106" s="6" t="s">
        <v>363</v>
      </c>
      <c r="M106" s="4" t="s">
        <v>81</v>
      </c>
      <c r="N106" s="4"/>
      <c r="O106" s="6"/>
      <c r="P106" s="257" t="s">
        <v>499</v>
      </c>
      <c r="Q106" s="4"/>
      <c r="R106" s="249"/>
      <c r="S106" s="4"/>
      <c r="T106" s="4"/>
      <c r="U106" s="4"/>
      <c r="V106" s="4"/>
      <c r="W106" s="4"/>
      <c r="X106" s="4" t="s">
        <v>29</v>
      </c>
    </row>
    <row r="107" spans="1:24" ht="127.5">
      <c r="A107" s="6">
        <v>2010</v>
      </c>
      <c r="B107" s="240">
        <v>40213</v>
      </c>
      <c r="C107" s="3" t="s">
        <v>35</v>
      </c>
      <c r="D107" s="4" t="s">
        <v>526</v>
      </c>
      <c r="E107" s="230" t="s">
        <v>527</v>
      </c>
      <c r="F107" s="6" t="s">
        <v>136</v>
      </c>
      <c r="G107" s="6"/>
      <c r="H107" s="231"/>
      <c r="I107" s="6"/>
      <c r="J107" s="6"/>
      <c r="K107" s="6"/>
      <c r="L107" s="4"/>
      <c r="M107" s="4"/>
      <c r="N107" s="4"/>
      <c r="O107" s="6"/>
      <c r="P107" s="257" t="s">
        <v>499</v>
      </c>
      <c r="Q107" s="4"/>
      <c r="R107" s="249"/>
      <c r="S107" s="4"/>
      <c r="T107" s="4"/>
      <c r="U107" s="4"/>
      <c r="V107" s="4"/>
      <c r="W107" s="4"/>
      <c r="X107" s="4" t="s">
        <v>29</v>
      </c>
    </row>
    <row r="108" spans="1:24" ht="127.5">
      <c r="A108" s="6">
        <v>2010</v>
      </c>
      <c r="B108" s="240">
        <v>40213</v>
      </c>
      <c r="C108" s="6" t="s">
        <v>51</v>
      </c>
      <c r="D108" s="4" t="s">
        <v>528</v>
      </c>
      <c r="E108" s="230" t="s">
        <v>529</v>
      </c>
      <c r="F108" s="3" t="s">
        <v>305</v>
      </c>
      <c r="G108" s="6"/>
      <c r="H108" s="231"/>
      <c r="I108" s="6" t="s">
        <v>530</v>
      </c>
      <c r="J108" s="6"/>
      <c r="K108" s="6" t="s">
        <v>531</v>
      </c>
      <c r="L108" s="4"/>
      <c r="M108" s="4"/>
      <c r="N108" s="4"/>
      <c r="O108" s="6"/>
      <c r="P108" s="22" t="s">
        <v>499</v>
      </c>
      <c r="Q108" s="4"/>
      <c r="R108" s="249"/>
      <c r="S108" s="4"/>
      <c r="T108" s="4"/>
      <c r="U108" s="4"/>
      <c r="V108" s="4"/>
      <c r="W108" s="4"/>
      <c r="X108" s="4" t="s">
        <v>29</v>
      </c>
    </row>
    <row r="109" spans="1:24" ht="127.5">
      <c r="A109" s="6">
        <v>2010</v>
      </c>
      <c r="B109" s="240">
        <v>40213</v>
      </c>
      <c r="C109" s="6" t="s">
        <v>51</v>
      </c>
      <c r="D109" s="4" t="s">
        <v>532</v>
      </c>
      <c r="E109" s="230" t="s">
        <v>533</v>
      </c>
      <c r="F109" s="6" t="s">
        <v>534</v>
      </c>
      <c r="G109" s="6"/>
      <c r="H109" s="231"/>
      <c r="I109" s="6"/>
      <c r="J109" s="6"/>
      <c r="K109" s="6"/>
      <c r="L109" s="4"/>
      <c r="M109" s="259"/>
      <c r="N109" s="4"/>
      <c r="O109" s="6"/>
      <c r="P109" s="22" t="s">
        <v>499</v>
      </c>
      <c r="Q109" s="4"/>
      <c r="R109" s="249"/>
      <c r="S109" s="4"/>
      <c r="T109" s="4"/>
      <c r="U109" s="4"/>
      <c r="V109" s="4"/>
      <c r="W109" s="4"/>
      <c r="X109" s="4" t="s">
        <v>29</v>
      </c>
    </row>
    <row r="110" spans="1:24" ht="358.5" customHeight="1">
      <c r="A110" s="6">
        <v>2010</v>
      </c>
      <c r="B110" s="240">
        <v>40270</v>
      </c>
      <c r="C110" s="6" t="s">
        <v>437</v>
      </c>
      <c r="D110" s="4" t="s">
        <v>535</v>
      </c>
      <c r="E110" s="230" t="s">
        <v>536</v>
      </c>
      <c r="F110" s="6" t="s">
        <v>537</v>
      </c>
      <c r="G110" s="6" t="s">
        <v>538</v>
      </c>
      <c r="H110" s="231"/>
      <c r="I110" s="6"/>
      <c r="J110" s="6" t="s">
        <v>539</v>
      </c>
      <c r="K110" s="6"/>
      <c r="L110" s="4" t="s">
        <v>540</v>
      </c>
      <c r="M110" s="4"/>
      <c r="N110" s="4"/>
      <c r="O110" s="4"/>
      <c r="P110" s="256" t="s">
        <v>541</v>
      </c>
      <c r="Q110" s="4" t="s">
        <v>97</v>
      </c>
      <c r="R110" s="249" t="s">
        <v>542</v>
      </c>
      <c r="S110" s="4" t="s">
        <v>543</v>
      </c>
      <c r="T110" s="4"/>
      <c r="U110" s="4"/>
      <c r="V110" s="4"/>
      <c r="W110" s="4" t="s">
        <v>544</v>
      </c>
      <c r="X110" s="4" t="s">
        <v>29</v>
      </c>
    </row>
    <row r="111" spans="1:24" ht="127.5">
      <c r="A111" s="6">
        <v>2010</v>
      </c>
      <c r="B111" s="240">
        <v>40270</v>
      </c>
      <c r="C111" s="234" t="s">
        <v>63</v>
      </c>
      <c r="D111" s="4" t="s">
        <v>545</v>
      </c>
      <c r="E111" s="230" t="s">
        <v>546</v>
      </c>
      <c r="F111" s="6" t="s">
        <v>537</v>
      </c>
      <c r="G111" s="6" t="s">
        <v>538</v>
      </c>
      <c r="H111" s="231"/>
      <c r="I111" s="6"/>
      <c r="J111" s="6"/>
      <c r="K111" s="6"/>
      <c r="L111" s="4"/>
      <c r="M111" s="4"/>
      <c r="N111" s="4"/>
      <c r="O111" s="4"/>
      <c r="P111" s="256" t="s">
        <v>547</v>
      </c>
      <c r="Q111" s="4" t="s">
        <v>97</v>
      </c>
      <c r="R111" s="249"/>
      <c r="S111" s="4" t="s">
        <v>548</v>
      </c>
      <c r="T111" s="4"/>
      <c r="U111" s="4"/>
      <c r="V111" s="4"/>
      <c r="W111" s="4"/>
      <c r="X111" s="4" t="s">
        <v>29</v>
      </c>
    </row>
    <row r="112" spans="1:24" ht="112.5">
      <c r="A112" s="6">
        <v>2010</v>
      </c>
      <c r="B112" s="240">
        <v>40270</v>
      </c>
      <c r="C112" s="6" t="s">
        <v>437</v>
      </c>
      <c r="D112" s="4" t="s">
        <v>549</v>
      </c>
      <c r="E112" s="230" t="s">
        <v>550</v>
      </c>
      <c r="F112" s="6" t="s">
        <v>73</v>
      </c>
      <c r="G112" s="6"/>
      <c r="H112" s="71"/>
      <c r="I112" s="6"/>
      <c r="J112" s="6"/>
      <c r="K112" s="6"/>
      <c r="L112" s="4"/>
      <c r="M112" s="4"/>
      <c r="N112" s="4"/>
      <c r="O112" s="6"/>
      <c r="P112" s="257" t="s">
        <v>551</v>
      </c>
      <c r="Q112" s="4" t="s">
        <v>97</v>
      </c>
      <c r="R112" s="249"/>
      <c r="S112" s="4"/>
      <c r="T112" s="4"/>
      <c r="U112" s="4"/>
      <c r="V112" s="4"/>
      <c r="W112" s="4"/>
      <c r="X112" s="4" t="s">
        <v>29</v>
      </c>
    </row>
    <row r="113" spans="1:24" ht="114.75">
      <c r="A113" s="6">
        <v>2010</v>
      </c>
      <c r="B113" s="240">
        <v>40270</v>
      </c>
      <c r="C113" s="6" t="s">
        <v>437</v>
      </c>
      <c r="D113" s="4" t="s">
        <v>552</v>
      </c>
      <c r="E113" s="230" t="s">
        <v>553</v>
      </c>
      <c r="F113" s="6" t="s">
        <v>73</v>
      </c>
      <c r="G113" s="6" t="s">
        <v>33</v>
      </c>
      <c r="H113" s="71">
        <v>309200000</v>
      </c>
      <c r="I113" s="6" t="s">
        <v>554</v>
      </c>
      <c r="J113" s="6" t="s">
        <v>555</v>
      </c>
      <c r="K113" s="6" t="s">
        <v>556</v>
      </c>
      <c r="L113" s="6" t="s">
        <v>320</v>
      </c>
      <c r="M113" s="4" t="s">
        <v>321</v>
      </c>
      <c r="N113" s="4"/>
      <c r="O113" s="4"/>
      <c r="P113" s="260" t="s">
        <v>557</v>
      </c>
      <c r="Q113" s="4" t="s">
        <v>97</v>
      </c>
      <c r="R113" s="249"/>
      <c r="S113" s="4" t="s">
        <v>558</v>
      </c>
      <c r="T113" s="4"/>
      <c r="U113" s="4"/>
      <c r="V113" s="4"/>
      <c r="W113" s="4"/>
      <c r="X113" s="4" t="s">
        <v>90</v>
      </c>
    </row>
    <row r="114" spans="1:24" ht="188.25" customHeight="1">
      <c r="A114" s="6">
        <v>2010</v>
      </c>
      <c r="B114" s="240">
        <v>40213</v>
      </c>
      <c r="C114" s="6" t="s">
        <v>329</v>
      </c>
      <c r="D114" s="4" t="s">
        <v>559</v>
      </c>
      <c r="E114" s="230" t="s">
        <v>560</v>
      </c>
      <c r="F114" s="3" t="s">
        <v>183</v>
      </c>
      <c r="G114" s="6" t="s">
        <v>33</v>
      </c>
      <c r="H114" s="71">
        <f>38000000+280000000</f>
        <v>318000000</v>
      </c>
      <c r="I114" s="6" t="s">
        <v>561</v>
      </c>
      <c r="J114" s="6" t="s">
        <v>185</v>
      </c>
      <c r="K114" s="6" t="s">
        <v>562</v>
      </c>
      <c r="L114" s="4" t="s">
        <v>563</v>
      </c>
      <c r="M114" s="4"/>
      <c r="N114" s="4" t="s">
        <v>564</v>
      </c>
      <c r="O114" s="6"/>
      <c r="P114" s="256" t="s">
        <v>565</v>
      </c>
      <c r="Q114" s="4" t="s">
        <v>265</v>
      </c>
      <c r="R114" s="249"/>
      <c r="S114" s="4" t="s">
        <v>566</v>
      </c>
      <c r="T114" s="4"/>
      <c r="U114" s="231" t="s">
        <v>567</v>
      </c>
      <c r="V114" s="4" t="s">
        <v>568</v>
      </c>
      <c r="W114" s="4"/>
      <c r="X114" s="4" t="s">
        <v>151</v>
      </c>
    </row>
    <row r="115" spans="1:24" ht="96.75" customHeight="1">
      <c r="A115" s="6">
        <v>2010</v>
      </c>
      <c r="B115" s="240">
        <v>40213</v>
      </c>
      <c r="C115" s="234" t="s">
        <v>63</v>
      </c>
      <c r="D115" s="4" t="s">
        <v>569</v>
      </c>
      <c r="E115" s="230"/>
      <c r="F115" s="6" t="s">
        <v>107</v>
      </c>
      <c r="G115" s="6" t="s">
        <v>157</v>
      </c>
      <c r="H115" s="231"/>
      <c r="I115" s="6"/>
      <c r="J115" s="6"/>
      <c r="K115" s="6"/>
      <c r="L115" s="4"/>
      <c r="M115" s="4"/>
      <c r="N115" s="4"/>
      <c r="O115" s="4"/>
      <c r="P115" s="257" t="s">
        <v>570</v>
      </c>
      <c r="Q115" s="4" t="s">
        <v>265</v>
      </c>
      <c r="R115" s="249"/>
      <c r="S115" s="4" t="s">
        <v>571</v>
      </c>
      <c r="T115" s="4"/>
      <c r="U115" s="4"/>
      <c r="V115" s="4"/>
      <c r="W115" s="4"/>
      <c r="X115" s="4" t="s">
        <v>29</v>
      </c>
    </row>
    <row r="116" spans="1:24" ht="84.75" customHeight="1">
      <c r="A116" s="6">
        <v>2010</v>
      </c>
      <c r="B116" s="240">
        <v>40213</v>
      </c>
      <c r="C116" s="3" t="s">
        <v>105</v>
      </c>
      <c r="D116" s="4" t="s">
        <v>572</v>
      </c>
      <c r="E116" s="230"/>
      <c r="F116" s="6" t="s">
        <v>107</v>
      </c>
      <c r="G116" s="6" t="s">
        <v>129</v>
      </c>
      <c r="H116" s="231"/>
      <c r="I116" s="6"/>
      <c r="J116" s="6"/>
      <c r="K116" s="6"/>
      <c r="L116" s="4"/>
      <c r="M116" s="4"/>
      <c r="N116" s="4"/>
      <c r="O116" s="4"/>
      <c r="P116" s="23" t="s">
        <v>41</v>
      </c>
      <c r="Q116" s="4"/>
      <c r="R116" s="249"/>
      <c r="S116" s="4" t="s">
        <v>573</v>
      </c>
      <c r="T116" s="4"/>
      <c r="U116" s="4"/>
      <c r="V116" s="4"/>
      <c r="W116" s="4"/>
      <c r="X116" s="4" t="s">
        <v>29</v>
      </c>
    </row>
    <row r="117" spans="1:24" ht="127.5">
      <c r="A117" s="6">
        <v>2010</v>
      </c>
      <c r="B117" s="240">
        <v>40213</v>
      </c>
      <c r="C117" s="234" t="s">
        <v>46</v>
      </c>
      <c r="D117" s="4" t="s">
        <v>574</v>
      </c>
      <c r="E117" s="230"/>
      <c r="F117" s="3" t="s">
        <v>183</v>
      </c>
      <c r="G117" s="6" t="s">
        <v>157</v>
      </c>
      <c r="H117" s="231"/>
      <c r="I117" s="6" t="s">
        <v>575</v>
      </c>
      <c r="J117" s="6" t="s">
        <v>185</v>
      </c>
      <c r="K117" s="6" t="s">
        <v>576</v>
      </c>
      <c r="L117" s="4" t="s">
        <v>576</v>
      </c>
      <c r="M117" s="4" t="s">
        <v>183</v>
      </c>
      <c r="N117" s="4"/>
      <c r="O117" s="4"/>
      <c r="P117" s="23" t="s">
        <v>41</v>
      </c>
      <c r="Q117" s="4" t="s">
        <v>97</v>
      </c>
      <c r="R117" s="249"/>
      <c r="S117" s="4" t="s">
        <v>577</v>
      </c>
      <c r="T117" s="4"/>
      <c r="U117" s="4"/>
      <c r="V117" s="4"/>
      <c r="W117" s="4"/>
      <c r="X117" s="4" t="s">
        <v>29</v>
      </c>
    </row>
    <row r="118" spans="1:24" ht="132">
      <c r="A118" s="6">
        <v>2010</v>
      </c>
      <c r="B118" s="240">
        <v>40358</v>
      </c>
      <c r="C118" s="6" t="s">
        <v>46</v>
      </c>
      <c r="D118" s="4" t="s">
        <v>578</v>
      </c>
      <c r="E118" s="230" t="s">
        <v>579</v>
      </c>
      <c r="F118" s="6" t="s">
        <v>73</v>
      </c>
      <c r="G118" s="6" t="s">
        <v>33</v>
      </c>
      <c r="H118" s="71">
        <f>400000/2.6</f>
        <v>153846.15384615384</v>
      </c>
      <c r="I118" s="6" t="s">
        <v>521</v>
      </c>
      <c r="J118" s="6" t="s">
        <v>120</v>
      </c>
      <c r="K118" s="6" t="s">
        <v>522</v>
      </c>
      <c r="L118" s="6" t="s">
        <v>363</v>
      </c>
      <c r="M118" s="4" t="s">
        <v>81</v>
      </c>
      <c r="N118" s="6" t="s">
        <v>451</v>
      </c>
      <c r="O118" s="4"/>
      <c r="P118" s="261" t="s">
        <v>580</v>
      </c>
      <c r="Q118" s="4"/>
      <c r="R118" s="4"/>
      <c r="S118" s="4" t="s">
        <v>395</v>
      </c>
      <c r="T118" s="4"/>
      <c r="U118" s="4" t="s">
        <v>581</v>
      </c>
      <c r="V118" s="4"/>
      <c r="W118" s="262" t="s">
        <v>582</v>
      </c>
      <c r="X118" s="4" t="s">
        <v>151</v>
      </c>
    </row>
    <row r="119" spans="1:24" ht="124.5" customHeight="1">
      <c r="A119" s="6">
        <v>2010</v>
      </c>
      <c r="B119" s="240">
        <v>40466</v>
      </c>
      <c r="C119" s="234" t="s">
        <v>63</v>
      </c>
      <c r="D119" s="4" t="s">
        <v>583</v>
      </c>
      <c r="E119" s="230" t="s">
        <v>584</v>
      </c>
      <c r="F119" s="3" t="s">
        <v>183</v>
      </c>
      <c r="G119" s="6" t="s">
        <v>33</v>
      </c>
      <c r="H119" s="231"/>
      <c r="I119" s="6"/>
      <c r="J119" s="6"/>
      <c r="K119" s="6" t="s">
        <v>585</v>
      </c>
      <c r="L119" s="4" t="s">
        <v>586</v>
      </c>
      <c r="M119" s="4" t="s">
        <v>587</v>
      </c>
      <c r="N119" s="4"/>
      <c r="O119" s="6"/>
      <c r="P119" s="263" t="s">
        <v>588</v>
      </c>
      <c r="Q119" s="4"/>
      <c r="R119" s="4"/>
      <c r="S119" s="4" t="s">
        <v>589</v>
      </c>
      <c r="T119" s="4"/>
      <c r="U119" s="4"/>
      <c r="V119" s="4"/>
      <c r="W119" s="4"/>
      <c r="X119" s="4" t="s">
        <v>29</v>
      </c>
    </row>
    <row r="120" spans="1:24" ht="185.25" customHeight="1">
      <c r="A120" s="6">
        <v>2010</v>
      </c>
      <c r="B120" s="240">
        <v>40466</v>
      </c>
      <c r="C120" s="234" t="s">
        <v>63</v>
      </c>
      <c r="D120" s="264" t="s">
        <v>590</v>
      </c>
      <c r="E120" s="230" t="s">
        <v>591</v>
      </c>
      <c r="F120" s="6" t="s">
        <v>356</v>
      </c>
      <c r="G120" s="3" t="s">
        <v>157</v>
      </c>
      <c r="H120" s="231"/>
      <c r="I120" s="6" t="s">
        <v>592</v>
      </c>
      <c r="J120" s="6" t="s">
        <v>318</v>
      </c>
      <c r="K120" s="6" t="s">
        <v>593</v>
      </c>
      <c r="L120" s="10" t="s">
        <v>359</v>
      </c>
      <c r="M120" s="4" t="s">
        <v>356</v>
      </c>
      <c r="N120" s="4"/>
      <c r="O120" s="4"/>
      <c r="P120" s="22" t="s">
        <v>477</v>
      </c>
      <c r="Q120" s="4" t="s">
        <v>97</v>
      </c>
      <c r="R120" s="4"/>
      <c r="S120" s="4" t="s">
        <v>356</v>
      </c>
      <c r="T120" s="4"/>
      <c r="U120" s="4"/>
      <c r="V120" s="4"/>
      <c r="W120" s="4"/>
      <c r="X120" s="4" t="s">
        <v>29</v>
      </c>
    </row>
    <row r="121" spans="1:24" ht="93.75" customHeight="1">
      <c r="A121" s="6">
        <v>2010</v>
      </c>
      <c r="B121" s="240">
        <v>40466</v>
      </c>
      <c r="C121" s="6" t="s">
        <v>51</v>
      </c>
      <c r="D121" s="4" t="s">
        <v>594</v>
      </c>
      <c r="E121" s="230"/>
      <c r="F121" s="6" t="s">
        <v>73</v>
      </c>
      <c r="G121" s="6"/>
      <c r="H121" s="71"/>
      <c r="I121" s="6" t="s">
        <v>78</v>
      </c>
      <c r="J121" s="10" t="s">
        <v>78</v>
      </c>
      <c r="K121" s="6"/>
      <c r="L121" s="10" t="s">
        <v>595</v>
      </c>
      <c r="M121" s="4" t="s">
        <v>107</v>
      </c>
      <c r="N121" s="4"/>
      <c r="O121" s="4"/>
      <c r="P121" s="23" t="s">
        <v>41</v>
      </c>
      <c r="Q121" s="4"/>
      <c r="R121" s="4"/>
      <c r="S121" s="4" t="s">
        <v>596</v>
      </c>
      <c r="T121" s="4"/>
      <c r="U121" s="4"/>
      <c r="V121" s="4"/>
      <c r="W121" s="4"/>
      <c r="X121" s="4" t="s">
        <v>29</v>
      </c>
    </row>
    <row r="122" spans="1:24" ht="78.75" customHeight="1">
      <c r="A122" s="6">
        <v>2010</v>
      </c>
      <c r="B122" s="240">
        <v>40466</v>
      </c>
      <c r="C122" s="6" t="s">
        <v>51</v>
      </c>
      <c r="D122" s="4" t="s">
        <v>597</v>
      </c>
      <c r="E122" s="230"/>
      <c r="F122" s="234" t="s">
        <v>54</v>
      </c>
      <c r="G122" s="6" t="s">
        <v>33</v>
      </c>
      <c r="H122" s="231"/>
      <c r="I122" s="6"/>
      <c r="J122" s="6"/>
      <c r="K122" s="6"/>
      <c r="L122" s="6"/>
      <c r="M122" s="4"/>
      <c r="N122" s="4"/>
      <c r="O122" s="4"/>
      <c r="P122" s="23" t="s">
        <v>41</v>
      </c>
      <c r="Q122" s="4"/>
      <c r="R122" s="4"/>
      <c r="S122" s="4" t="s">
        <v>61</v>
      </c>
      <c r="T122" s="4"/>
      <c r="U122" s="4"/>
      <c r="V122" s="4"/>
      <c r="W122" s="4"/>
      <c r="X122" s="4" t="s">
        <v>29</v>
      </c>
    </row>
    <row r="123" spans="1:24" ht="129" customHeight="1">
      <c r="A123" s="6">
        <v>2010</v>
      </c>
      <c r="B123" s="240">
        <v>40466</v>
      </c>
      <c r="C123" s="234" t="s">
        <v>46</v>
      </c>
      <c r="D123" s="4" t="s">
        <v>598</v>
      </c>
      <c r="E123" s="230"/>
      <c r="F123" s="3" t="s">
        <v>183</v>
      </c>
      <c r="G123" s="6" t="s">
        <v>33</v>
      </c>
      <c r="H123" s="231"/>
      <c r="I123" s="6" t="s">
        <v>575</v>
      </c>
      <c r="J123" s="6" t="s">
        <v>185</v>
      </c>
      <c r="K123" s="6" t="s">
        <v>599</v>
      </c>
      <c r="L123" s="6" t="s">
        <v>599</v>
      </c>
      <c r="M123" s="4"/>
      <c r="N123" s="4"/>
      <c r="O123" s="4"/>
      <c r="P123" s="23" t="s">
        <v>41</v>
      </c>
      <c r="Q123" s="4"/>
      <c r="R123" s="4"/>
      <c r="S123" s="4" t="s">
        <v>600</v>
      </c>
      <c r="T123" s="4"/>
      <c r="U123" s="4"/>
      <c r="V123" s="4"/>
      <c r="W123" s="4"/>
      <c r="X123" s="4" t="s">
        <v>29</v>
      </c>
    </row>
    <row r="124" spans="1:24" ht="93.75" customHeight="1">
      <c r="A124" s="6">
        <v>2010</v>
      </c>
      <c r="B124" s="240">
        <v>40466</v>
      </c>
      <c r="C124" s="6" t="s">
        <v>51</v>
      </c>
      <c r="D124" s="229" t="s">
        <v>601</v>
      </c>
      <c r="E124" s="230" t="s">
        <v>602</v>
      </c>
      <c r="F124" s="6" t="s">
        <v>73</v>
      </c>
      <c r="G124" s="6" t="s">
        <v>157</v>
      </c>
      <c r="H124" s="71"/>
      <c r="I124" s="6"/>
      <c r="J124" s="6"/>
      <c r="K124" s="6"/>
      <c r="L124" s="6" t="s">
        <v>279</v>
      </c>
      <c r="M124" s="4" t="s">
        <v>81</v>
      </c>
      <c r="N124" s="4"/>
      <c r="O124" s="4"/>
      <c r="P124" s="265" t="s">
        <v>603</v>
      </c>
      <c r="Q124" s="4"/>
      <c r="R124" s="4"/>
      <c r="S124" s="4"/>
      <c r="T124" s="4"/>
      <c r="U124" s="4"/>
      <c r="V124" s="4"/>
      <c r="W124" s="4"/>
      <c r="X124" s="4" t="s">
        <v>29</v>
      </c>
    </row>
    <row r="125" spans="1:24" ht="86.25" customHeight="1">
      <c r="A125" s="6">
        <v>2010</v>
      </c>
      <c r="B125" s="240">
        <v>40466</v>
      </c>
      <c r="C125" s="266" t="s">
        <v>437</v>
      </c>
      <c r="D125" s="4" t="s">
        <v>604</v>
      </c>
      <c r="E125" s="230"/>
      <c r="F125" s="6" t="s">
        <v>73</v>
      </c>
      <c r="G125" s="6" t="s">
        <v>157</v>
      </c>
      <c r="H125" s="71"/>
      <c r="I125" s="249"/>
      <c r="J125" s="249"/>
      <c r="K125" s="249"/>
      <c r="L125" s="249"/>
      <c r="M125" s="4"/>
      <c r="N125" s="4"/>
      <c r="O125" s="4"/>
      <c r="P125" s="23" t="s">
        <v>41</v>
      </c>
      <c r="Q125" s="4"/>
      <c r="R125" s="4"/>
      <c r="S125" s="4"/>
      <c r="T125" s="4"/>
      <c r="U125" s="4"/>
      <c r="V125" s="4"/>
      <c r="W125" s="4"/>
      <c r="X125" s="4" t="s">
        <v>29</v>
      </c>
    </row>
    <row r="126" spans="1:24" ht="91.5" customHeight="1">
      <c r="A126" s="6">
        <v>2010</v>
      </c>
      <c r="B126" s="240">
        <v>40466</v>
      </c>
      <c r="C126" s="6" t="s">
        <v>46</v>
      </c>
      <c r="D126" s="4" t="s">
        <v>605</v>
      </c>
      <c r="E126" s="230"/>
      <c r="F126" s="3" t="s">
        <v>107</v>
      </c>
      <c r="G126" s="6" t="s">
        <v>33</v>
      </c>
      <c r="H126" s="71"/>
      <c r="I126" s="6"/>
      <c r="J126" s="6"/>
      <c r="K126" s="6" t="s">
        <v>110</v>
      </c>
      <c r="L126" s="6" t="s">
        <v>111</v>
      </c>
      <c r="M126" s="4" t="s">
        <v>112</v>
      </c>
      <c r="N126" s="4"/>
      <c r="O126" s="4"/>
      <c r="P126" s="23"/>
      <c r="Q126" s="4"/>
      <c r="R126" s="4"/>
      <c r="S126" s="4" t="s">
        <v>112</v>
      </c>
      <c r="T126" s="4"/>
      <c r="U126" s="231"/>
      <c r="V126" s="4"/>
      <c r="W126" s="4"/>
      <c r="X126" s="4" t="s">
        <v>29</v>
      </c>
    </row>
    <row r="127" spans="1:24" ht="117.75" customHeight="1">
      <c r="A127" s="6">
        <v>2010</v>
      </c>
      <c r="B127" s="240">
        <v>40466</v>
      </c>
      <c r="C127" s="3" t="s">
        <v>24</v>
      </c>
      <c r="D127" s="4" t="s">
        <v>606</v>
      </c>
      <c r="E127" s="230" t="s">
        <v>607</v>
      </c>
      <c r="F127" s="3" t="s">
        <v>49</v>
      </c>
      <c r="G127" s="6"/>
      <c r="H127" s="231"/>
      <c r="I127" s="6"/>
      <c r="J127" s="6"/>
      <c r="K127" s="6"/>
      <c r="L127" s="4"/>
      <c r="M127" s="4"/>
      <c r="N127" s="4"/>
      <c r="O127" s="4"/>
      <c r="P127" s="22" t="s">
        <v>477</v>
      </c>
      <c r="Q127" s="4"/>
      <c r="R127" s="4"/>
      <c r="S127" s="4" t="s">
        <v>69</v>
      </c>
      <c r="T127" s="4"/>
      <c r="U127" s="4"/>
      <c r="V127" s="4"/>
      <c r="W127" s="4"/>
      <c r="X127" s="4" t="s">
        <v>29</v>
      </c>
    </row>
    <row r="128" spans="1:24" ht="129.75" customHeight="1">
      <c r="A128" s="6">
        <v>2010</v>
      </c>
      <c r="B128" s="240">
        <v>40466</v>
      </c>
      <c r="C128" s="234" t="s">
        <v>63</v>
      </c>
      <c r="D128" s="4" t="s">
        <v>608</v>
      </c>
      <c r="E128" s="230" t="s">
        <v>609</v>
      </c>
      <c r="F128" s="6" t="s">
        <v>537</v>
      </c>
      <c r="G128" s="6"/>
      <c r="H128" s="231"/>
      <c r="I128" s="6"/>
      <c r="J128" s="6"/>
      <c r="K128" s="4" t="s">
        <v>610</v>
      </c>
      <c r="L128" s="4" t="s">
        <v>610</v>
      </c>
      <c r="M128" s="4" t="s">
        <v>611</v>
      </c>
      <c r="N128" s="4"/>
      <c r="O128" s="4"/>
      <c r="P128" s="23" t="s">
        <v>41</v>
      </c>
      <c r="Q128" s="4"/>
      <c r="R128" s="4"/>
      <c r="S128" s="4" t="s">
        <v>543</v>
      </c>
      <c r="T128" s="6" t="s">
        <v>612</v>
      </c>
      <c r="U128" s="4"/>
      <c r="V128" s="4"/>
      <c r="W128" s="4"/>
      <c r="X128" s="4" t="s">
        <v>29</v>
      </c>
    </row>
    <row r="129" spans="1:24" ht="114.75">
      <c r="A129" s="6">
        <v>2010</v>
      </c>
      <c r="B129" s="240">
        <v>40469</v>
      </c>
      <c r="C129" s="241" t="s">
        <v>329</v>
      </c>
      <c r="D129" s="267" t="s">
        <v>613</v>
      </c>
      <c r="E129" s="230" t="s">
        <v>614</v>
      </c>
      <c r="F129" s="267" t="s">
        <v>73</v>
      </c>
      <c r="G129" s="267" t="s">
        <v>33</v>
      </c>
      <c r="H129" s="231"/>
      <c r="I129" s="25" t="s">
        <v>615</v>
      </c>
      <c r="J129" s="267" t="s">
        <v>78</v>
      </c>
      <c r="K129" s="267" t="s">
        <v>616</v>
      </c>
      <c r="L129" s="267" t="s">
        <v>617</v>
      </c>
      <c r="M129" s="267" t="s">
        <v>73</v>
      </c>
      <c r="N129" s="267" t="s">
        <v>618</v>
      </c>
      <c r="O129" s="267"/>
      <c r="P129" s="268" t="s">
        <v>619</v>
      </c>
      <c r="Q129" s="267"/>
      <c r="R129" s="267"/>
      <c r="S129" s="267" t="s">
        <v>620</v>
      </c>
      <c r="T129" s="267"/>
      <c r="U129" s="267"/>
      <c r="V129" s="267"/>
      <c r="W129" s="267" t="s">
        <v>621</v>
      </c>
      <c r="X129" s="267" t="s">
        <v>151</v>
      </c>
    </row>
    <row r="130" spans="1:24" ht="157.5">
      <c r="A130" s="25">
        <v>2010</v>
      </c>
      <c r="B130" s="269">
        <v>40469</v>
      </c>
      <c r="C130" s="242" t="s">
        <v>329</v>
      </c>
      <c r="D130" s="267" t="s">
        <v>622</v>
      </c>
      <c r="E130" s="230" t="s">
        <v>623</v>
      </c>
      <c r="F130" s="267" t="s">
        <v>73</v>
      </c>
      <c r="G130" s="267" t="s">
        <v>33</v>
      </c>
      <c r="H130" s="231">
        <v>1800000000</v>
      </c>
      <c r="I130" s="25" t="s">
        <v>624</v>
      </c>
      <c r="J130" s="267" t="s">
        <v>78</v>
      </c>
      <c r="K130" s="267" t="s">
        <v>625</v>
      </c>
      <c r="L130" s="267" t="s">
        <v>626</v>
      </c>
      <c r="M130" s="267" t="s">
        <v>81</v>
      </c>
      <c r="N130" s="267"/>
      <c r="O130" s="267"/>
      <c r="P130" s="270" t="s">
        <v>627</v>
      </c>
      <c r="Q130" s="267" t="s">
        <v>97</v>
      </c>
      <c r="R130" s="267"/>
      <c r="S130" s="267" t="s">
        <v>628</v>
      </c>
      <c r="T130" s="267"/>
      <c r="U130" s="267"/>
      <c r="V130" s="267"/>
      <c r="W130" s="267"/>
      <c r="X130" s="267" t="s">
        <v>151</v>
      </c>
    </row>
    <row r="131" spans="1:24" ht="126.75" customHeight="1">
      <c r="A131" s="6">
        <v>2010</v>
      </c>
      <c r="B131" s="271">
        <v>40469</v>
      </c>
      <c r="C131" s="10" t="s">
        <v>329</v>
      </c>
      <c r="D131" s="26" t="s">
        <v>629</v>
      </c>
      <c r="E131" s="230" t="s">
        <v>630</v>
      </c>
      <c r="F131" s="272" t="s">
        <v>73</v>
      </c>
      <c r="G131" s="272" t="s">
        <v>33</v>
      </c>
      <c r="H131" s="231"/>
      <c r="I131" s="6" t="s">
        <v>624</v>
      </c>
      <c r="J131" s="272" t="s">
        <v>78</v>
      </c>
      <c r="K131" s="272" t="s">
        <v>631</v>
      </c>
      <c r="L131" s="26" t="s">
        <v>626</v>
      </c>
      <c r="M131" s="26" t="s">
        <v>81</v>
      </c>
      <c r="N131" s="26"/>
      <c r="O131" s="26"/>
      <c r="P131" s="273" t="s">
        <v>632</v>
      </c>
      <c r="Q131" s="26" t="s">
        <v>97</v>
      </c>
      <c r="R131" s="26"/>
      <c r="S131" s="26" t="s">
        <v>633</v>
      </c>
      <c r="T131" s="26"/>
      <c r="U131" s="26"/>
      <c r="V131" s="26"/>
      <c r="W131" s="26" t="s">
        <v>634</v>
      </c>
      <c r="X131" s="26" t="s">
        <v>151</v>
      </c>
    </row>
    <row r="132" spans="1:24" ht="146.25" customHeight="1">
      <c r="A132" s="6">
        <v>2011</v>
      </c>
      <c r="B132" s="240">
        <v>40778</v>
      </c>
      <c r="C132" s="3" t="s">
        <v>24</v>
      </c>
      <c r="D132" s="4" t="s">
        <v>635</v>
      </c>
      <c r="E132" s="230" t="s">
        <v>636</v>
      </c>
      <c r="F132" s="6" t="s">
        <v>136</v>
      </c>
      <c r="G132" s="6"/>
      <c r="H132" s="231"/>
      <c r="I132" s="6"/>
      <c r="J132" s="6"/>
      <c r="K132" s="6"/>
      <c r="L132" s="4"/>
      <c r="M132" s="4"/>
      <c r="N132" s="4"/>
      <c r="O132" s="4"/>
      <c r="P132" s="261" t="s">
        <v>637</v>
      </c>
      <c r="Q132" s="4"/>
      <c r="R132" s="4"/>
      <c r="S132" s="4"/>
      <c r="T132" s="4"/>
      <c r="U132" s="4"/>
      <c r="V132" s="4"/>
      <c r="W132" s="4"/>
      <c r="X132" s="4" t="s">
        <v>29</v>
      </c>
    </row>
    <row r="133" spans="1:24" ht="124.5" customHeight="1">
      <c r="A133" s="6">
        <v>2011</v>
      </c>
      <c r="B133" s="240">
        <v>40778</v>
      </c>
      <c r="C133" s="6" t="s">
        <v>63</v>
      </c>
      <c r="D133" s="4" t="s">
        <v>638</v>
      </c>
      <c r="E133" s="230" t="s">
        <v>639</v>
      </c>
      <c r="F133" s="6" t="s">
        <v>49</v>
      </c>
      <c r="G133" s="6"/>
      <c r="H133" s="231"/>
      <c r="I133" s="6"/>
      <c r="J133" s="6"/>
      <c r="K133" s="6"/>
      <c r="L133" s="4"/>
      <c r="M133" s="4"/>
      <c r="N133" s="4"/>
      <c r="O133" s="4"/>
      <c r="P133" s="261" t="s">
        <v>640</v>
      </c>
      <c r="Q133" s="4"/>
      <c r="R133" s="4"/>
      <c r="S133" s="4"/>
      <c r="T133" s="4"/>
      <c r="U133" s="4"/>
      <c r="V133" s="4"/>
      <c r="W133" s="4"/>
      <c r="X133" s="4" t="s">
        <v>29</v>
      </c>
    </row>
    <row r="134" spans="1:24" ht="56.25">
      <c r="A134" s="6">
        <v>2011</v>
      </c>
      <c r="B134" s="240">
        <v>40822</v>
      </c>
      <c r="C134" s="234" t="s">
        <v>63</v>
      </c>
      <c r="D134" s="4" t="s">
        <v>641</v>
      </c>
      <c r="E134" s="230" t="s">
        <v>642</v>
      </c>
      <c r="F134" s="6" t="s">
        <v>73</v>
      </c>
      <c r="G134" s="6"/>
      <c r="H134" s="71"/>
      <c r="I134" s="6"/>
      <c r="J134" s="6" t="s">
        <v>120</v>
      </c>
      <c r="K134" s="249"/>
      <c r="L134" s="6" t="s">
        <v>363</v>
      </c>
      <c r="M134" s="4"/>
      <c r="N134" s="4"/>
      <c r="O134" s="230"/>
      <c r="P134" s="23" t="s">
        <v>643</v>
      </c>
      <c r="Q134" s="4"/>
      <c r="R134" s="4"/>
      <c r="S134" s="4" t="s">
        <v>395</v>
      </c>
      <c r="T134" s="4"/>
      <c r="U134" s="4"/>
      <c r="V134" s="4"/>
      <c r="W134" s="4"/>
      <c r="X134" s="4" t="s">
        <v>29</v>
      </c>
    </row>
    <row r="135" spans="1:24" ht="140.25">
      <c r="A135" s="6">
        <v>2011</v>
      </c>
      <c r="B135" s="240">
        <v>40822</v>
      </c>
      <c r="C135" s="6" t="s">
        <v>51</v>
      </c>
      <c r="D135" s="4" t="s">
        <v>644</v>
      </c>
      <c r="E135" s="230" t="s">
        <v>645</v>
      </c>
      <c r="F135" s="6" t="s">
        <v>73</v>
      </c>
      <c r="G135" s="6" t="s">
        <v>157</v>
      </c>
      <c r="H135" s="71"/>
      <c r="I135" s="6" t="s">
        <v>646</v>
      </c>
      <c r="J135" s="10" t="s">
        <v>78</v>
      </c>
      <c r="K135" s="6" t="s">
        <v>647</v>
      </c>
      <c r="L135" s="6" t="s">
        <v>87</v>
      </c>
      <c r="M135" s="4" t="s">
        <v>88</v>
      </c>
      <c r="N135" s="4"/>
      <c r="O135" s="4"/>
      <c r="P135" s="23" t="s">
        <v>648</v>
      </c>
      <c r="Q135" s="4"/>
      <c r="R135" s="4"/>
      <c r="S135" s="4"/>
      <c r="T135" s="4"/>
      <c r="U135" s="4"/>
      <c r="V135" s="4"/>
      <c r="W135" s="4"/>
      <c r="X135" s="4" t="s">
        <v>29</v>
      </c>
    </row>
    <row r="136" spans="1:24" ht="67.5">
      <c r="A136" s="6">
        <v>2011</v>
      </c>
      <c r="B136" s="240">
        <v>40822</v>
      </c>
      <c r="C136" s="234" t="s">
        <v>63</v>
      </c>
      <c r="D136" s="4" t="s">
        <v>649</v>
      </c>
      <c r="E136" s="230" t="s">
        <v>650</v>
      </c>
      <c r="F136" s="6" t="s">
        <v>73</v>
      </c>
      <c r="G136" s="6" t="s">
        <v>33</v>
      </c>
      <c r="H136" s="71"/>
      <c r="I136" s="6" t="s">
        <v>651</v>
      </c>
      <c r="J136" s="10" t="s">
        <v>78</v>
      </c>
      <c r="K136" s="6" t="s">
        <v>652</v>
      </c>
      <c r="L136" s="6" t="s">
        <v>626</v>
      </c>
      <c r="M136" s="4" t="s">
        <v>81</v>
      </c>
      <c r="N136" s="4"/>
      <c r="O136" s="4"/>
      <c r="P136" s="260" t="s">
        <v>653</v>
      </c>
      <c r="Q136" s="4"/>
      <c r="R136" s="4"/>
      <c r="S136" s="4" t="s">
        <v>596</v>
      </c>
      <c r="T136" s="4"/>
      <c r="U136" s="4" t="s">
        <v>654</v>
      </c>
      <c r="V136" s="4"/>
      <c r="W136" s="4"/>
      <c r="X136" s="4" t="s">
        <v>29</v>
      </c>
    </row>
    <row r="137" spans="1:24" ht="112.5">
      <c r="A137" s="6">
        <v>2011</v>
      </c>
      <c r="B137" s="240">
        <v>40822</v>
      </c>
      <c r="C137" s="234" t="s">
        <v>46</v>
      </c>
      <c r="D137" s="4" t="s">
        <v>655</v>
      </c>
      <c r="E137" s="230" t="s">
        <v>656</v>
      </c>
      <c r="F137" s="234" t="s">
        <v>54</v>
      </c>
      <c r="G137" s="6" t="s">
        <v>33</v>
      </c>
      <c r="H137" s="71">
        <v>4000000000</v>
      </c>
      <c r="I137" s="6" t="s">
        <v>657</v>
      </c>
      <c r="J137" s="6"/>
      <c r="K137" s="6" t="s">
        <v>658</v>
      </c>
      <c r="L137" s="4"/>
      <c r="M137" s="4" t="s">
        <v>32</v>
      </c>
      <c r="N137" s="4"/>
      <c r="O137" s="4" t="s">
        <v>659</v>
      </c>
      <c r="P137" s="265" t="s">
        <v>660</v>
      </c>
      <c r="Q137" s="4"/>
      <c r="R137" s="4"/>
      <c r="S137" s="4"/>
      <c r="T137" s="4"/>
      <c r="U137" s="4"/>
      <c r="V137" s="4"/>
      <c r="W137" s="4"/>
      <c r="X137" s="4" t="s">
        <v>346</v>
      </c>
    </row>
    <row r="138" spans="1:24" ht="71.25" customHeight="1">
      <c r="A138" s="6">
        <v>2011</v>
      </c>
      <c r="B138" s="240">
        <v>40822</v>
      </c>
      <c r="C138" s="234" t="s">
        <v>46</v>
      </c>
      <c r="D138" s="4" t="s">
        <v>661</v>
      </c>
      <c r="E138" s="230" t="s">
        <v>662</v>
      </c>
      <c r="F138" s="234" t="s">
        <v>54</v>
      </c>
      <c r="G138" s="6" t="s">
        <v>33</v>
      </c>
      <c r="H138" s="71">
        <v>4000000000</v>
      </c>
      <c r="I138" s="6"/>
      <c r="J138" s="6"/>
      <c r="K138" s="6"/>
      <c r="L138" s="4"/>
      <c r="M138" s="4"/>
      <c r="N138" s="4"/>
      <c r="O138" s="4"/>
      <c r="P138" s="23" t="s">
        <v>643</v>
      </c>
      <c r="Q138" s="4"/>
      <c r="R138" s="4"/>
      <c r="S138" s="4" t="s">
        <v>61</v>
      </c>
      <c r="T138" s="4"/>
      <c r="U138" s="4"/>
      <c r="V138" s="4"/>
      <c r="W138" s="4"/>
      <c r="X138" s="4" t="s">
        <v>151</v>
      </c>
    </row>
    <row r="139" spans="1:24" ht="162" customHeight="1">
      <c r="A139" s="6">
        <v>2011</v>
      </c>
      <c r="B139" s="240">
        <v>40823</v>
      </c>
      <c r="C139" s="6" t="s">
        <v>329</v>
      </c>
      <c r="D139" s="4" t="s">
        <v>663</v>
      </c>
      <c r="E139" s="230" t="s">
        <v>664</v>
      </c>
      <c r="F139" s="3" t="s">
        <v>183</v>
      </c>
      <c r="G139" s="6" t="s">
        <v>33</v>
      </c>
      <c r="H139" s="71">
        <v>49000</v>
      </c>
      <c r="I139" s="6" t="s">
        <v>665</v>
      </c>
      <c r="J139" s="6" t="s">
        <v>185</v>
      </c>
      <c r="K139" s="6" t="s">
        <v>666</v>
      </c>
      <c r="L139" s="10" t="s">
        <v>667</v>
      </c>
      <c r="M139" s="4"/>
      <c r="N139" s="4" t="s">
        <v>668</v>
      </c>
      <c r="O139" s="4"/>
      <c r="P139" s="23" t="s">
        <v>669</v>
      </c>
      <c r="Q139" s="4" t="s">
        <v>97</v>
      </c>
      <c r="R139" s="4"/>
      <c r="S139" s="4" t="s">
        <v>589</v>
      </c>
      <c r="T139" s="4"/>
      <c r="U139" s="4" t="s">
        <v>670</v>
      </c>
      <c r="V139" s="4"/>
      <c r="W139" s="4"/>
      <c r="X139" s="4" t="s">
        <v>151</v>
      </c>
    </row>
    <row r="140" spans="1:24" ht="114" customHeight="1">
      <c r="A140" s="6">
        <v>2011</v>
      </c>
      <c r="B140" s="240">
        <v>40885</v>
      </c>
      <c r="C140" s="234" t="s">
        <v>63</v>
      </c>
      <c r="D140" s="4" t="s">
        <v>671</v>
      </c>
      <c r="E140" s="230" t="s">
        <v>672</v>
      </c>
      <c r="F140" s="234" t="s">
        <v>54</v>
      </c>
      <c r="G140" s="6" t="s">
        <v>33</v>
      </c>
      <c r="H140" s="71">
        <v>1500000000</v>
      </c>
      <c r="I140" s="6" t="s">
        <v>673</v>
      </c>
      <c r="J140" s="6"/>
      <c r="K140" s="6" t="s">
        <v>674</v>
      </c>
      <c r="L140" s="4"/>
      <c r="M140" s="4"/>
      <c r="N140" s="4"/>
      <c r="O140" s="4" t="s">
        <v>675</v>
      </c>
      <c r="P140" s="23" t="s">
        <v>41</v>
      </c>
      <c r="Q140" s="4"/>
      <c r="R140" s="4"/>
      <c r="S140" s="4"/>
      <c r="T140" s="4"/>
      <c r="V140" s="4"/>
      <c r="W140" s="4"/>
      <c r="X140" s="4" t="s">
        <v>456</v>
      </c>
    </row>
    <row r="141" spans="1:24" ht="63.75">
      <c r="A141" s="6">
        <v>2011</v>
      </c>
      <c r="B141" s="240">
        <v>40886</v>
      </c>
      <c r="C141" s="3" t="s">
        <v>24</v>
      </c>
      <c r="D141" s="4" t="s">
        <v>676</v>
      </c>
      <c r="E141" s="230"/>
      <c r="F141" s="6" t="s">
        <v>44</v>
      </c>
      <c r="G141" s="6"/>
      <c r="H141" s="231"/>
      <c r="I141" s="6"/>
      <c r="J141" s="6"/>
      <c r="K141" s="6"/>
      <c r="L141" s="4"/>
      <c r="M141" s="4"/>
      <c r="N141" s="4"/>
      <c r="O141" s="4"/>
      <c r="P141" s="23" t="s">
        <v>41</v>
      </c>
      <c r="Q141" s="4"/>
      <c r="R141" s="4"/>
      <c r="S141" s="4"/>
      <c r="T141" s="4"/>
      <c r="U141" s="4"/>
      <c r="V141" s="4"/>
      <c r="W141" s="4"/>
      <c r="X141" s="4" t="s">
        <v>29</v>
      </c>
    </row>
    <row r="142" spans="1:24" ht="103.5" customHeight="1">
      <c r="A142" s="6">
        <v>2012</v>
      </c>
      <c r="B142" s="240">
        <v>40953</v>
      </c>
      <c r="C142" s="6" t="s">
        <v>329</v>
      </c>
      <c r="D142" s="4" t="s">
        <v>677</v>
      </c>
      <c r="E142" s="230" t="s">
        <v>678</v>
      </c>
      <c r="F142" s="3" t="s">
        <v>183</v>
      </c>
      <c r="G142" s="6" t="s">
        <v>33</v>
      </c>
      <c r="H142" s="71">
        <f>(430000/4.3)*0.49</f>
        <v>49000</v>
      </c>
      <c r="I142" s="6" t="s">
        <v>679</v>
      </c>
      <c r="J142" s="6" t="s">
        <v>680</v>
      </c>
      <c r="K142" s="6" t="s">
        <v>681</v>
      </c>
      <c r="L142" s="4" t="s">
        <v>682</v>
      </c>
      <c r="M142" s="4" t="s">
        <v>683</v>
      </c>
      <c r="N142" s="4" t="s">
        <v>668</v>
      </c>
      <c r="O142" s="4"/>
      <c r="P142" s="275" t="s">
        <v>684</v>
      </c>
      <c r="Q142" s="4" t="s">
        <v>97</v>
      </c>
      <c r="R142" s="4"/>
      <c r="S142" s="4" t="s">
        <v>600</v>
      </c>
      <c r="T142" s="4" t="s">
        <v>685</v>
      </c>
      <c r="U142" s="4" t="s">
        <v>686</v>
      </c>
      <c r="V142" s="4" t="s">
        <v>687</v>
      </c>
      <c r="W142" s="4" t="s">
        <v>688</v>
      </c>
      <c r="X142" s="4" t="s">
        <v>151</v>
      </c>
    </row>
    <row r="143" spans="1:24" ht="178.5">
      <c r="A143" s="6">
        <v>2012</v>
      </c>
      <c r="B143" s="240">
        <v>40984</v>
      </c>
      <c r="C143" s="6" t="s">
        <v>329</v>
      </c>
      <c r="D143" s="4" t="s">
        <v>689</v>
      </c>
      <c r="E143" s="230" t="s">
        <v>690</v>
      </c>
      <c r="F143" s="3" t="s">
        <v>73</v>
      </c>
      <c r="G143" s="6" t="s">
        <v>33</v>
      </c>
      <c r="H143" s="71">
        <f>404200000+(400000/4.3)</f>
        <v>404293023.25581396</v>
      </c>
      <c r="I143" s="6" t="s">
        <v>691</v>
      </c>
      <c r="J143" s="6" t="s">
        <v>120</v>
      </c>
      <c r="K143" s="6" t="s">
        <v>692</v>
      </c>
      <c r="L143" s="4" t="s">
        <v>693</v>
      </c>
      <c r="M143" s="4" t="s">
        <v>694</v>
      </c>
      <c r="N143" s="4" t="s">
        <v>668</v>
      </c>
      <c r="O143" s="4"/>
      <c r="P143" s="276" t="s">
        <v>695</v>
      </c>
      <c r="Q143" s="4" t="s">
        <v>97</v>
      </c>
      <c r="R143" s="4"/>
      <c r="S143" s="4" t="s">
        <v>696</v>
      </c>
      <c r="T143" s="4"/>
      <c r="U143" s="4" t="s">
        <v>697</v>
      </c>
      <c r="V143" s="4"/>
      <c r="W143" s="4" t="s">
        <v>698</v>
      </c>
      <c r="X143" s="4" t="s">
        <v>151</v>
      </c>
    </row>
    <row r="144" spans="1:24" ht="111" customHeight="1">
      <c r="A144" s="6">
        <v>2012</v>
      </c>
      <c r="B144" s="240" t="s">
        <v>699</v>
      </c>
      <c r="C144" s="234" t="s">
        <v>46</v>
      </c>
      <c r="D144" s="4" t="s">
        <v>700</v>
      </c>
      <c r="E144" s="230" t="s">
        <v>701</v>
      </c>
      <c r="F144" s="3" t="s">
        <v>32</v>
      </c>
      <c r="G144" s="6" t="s">
        <v>33</v>
      </c>
      <c r="H144" s="231"/>
      <c r="I144" s="6"/>
      <c r="J144" s="6"/>
      <c r="K144" s="6"/>
      <c r="L144" s="4"/>
      <c r="M144" s="4"/>
      <c r="N144" s="4"/>
      <c r="O144" s="4"/>
      <c r="P144" s="22" t="s">
        <v>702</v>
      </c>
      <c r="Q144" s="4"/>
      <c r="R144" s="4"/>
      <c r="S144" s="4"/>
      <c r="T144" s="4"/>
      <c r="U144" s="4"/>
      <c r="V144" s="4"/>
      <c r="W144" s="4"/>
      <c r="X144" s="4" t="s">
        <v>29</v>
      </c>
    </row>
    <row r="145" spans="1:24" ht="157.5" customHeight="1">
      <c r="A145" s="6">
        <v>2012</v>
      </c>
      <c r="B145" s="240" t="s">
        <v>703</v>
      </c>
      <c r="C145" s="234" t="s">
        <v>63</v>
      </c>
      <c r="D145" s="6" t="s">
        <v>704</v>
      </c>
      <c r="E145" s="230"/>
      <c r="F145" s="234" t="s">
        <v>54</v>
      </c>
      <c r="G145" s="6"/>
      <c r="H145" s="231"/>
      <c r="I145" s="6"/>
      <c r="J145" s="6"/>
      <c r="K145" s="6"/>
      <c r="L145" s="4"/>
      <c r="M145" s="4"/>
      <c r="N145" s="4"/>
      <c r="O145" s="4"/>
      <c r="P145" s="22" t="s">
        <v>702</v>
      </c>
      <c r="Q145" s="4"/>
      <c r="R145" s="4"/>
      <c r="S145" s="4"/>
      <c r="T145" s="4"/>
      <c r="U145" s="4"/>
      <c r="V145" s="4"/>
      <c r="W145" s="4"/>
      <c r="X145" s="4" t="s">
        <v>29</v>
      </c>
    </row>
    <row r="146" spans="1:24" ht="63.75" customHeight="1">
      <c r="A146" s="6">
        <v>2012</v>
      </c>
      <c r="B146" s="240">
        <v>41086</v>
      </c>
      <c r="C146" s="234" t="s">
        <v>90</v>
      </c>
      <c r="D146" s="4" t="s">
        <v>705</v>
      </c>
      <c r="E146" s="230"/>
      <c r="F146" s="3" t="s">
        <v>32</v>
      </c>
      <c r="G146" s="6" t="s">
        <v>33</v>
      </c>
      <c r="H146" s="71">
        <v>4000000000</v>
      </c>
      <c r="I146" s="6"/>
      <c r="J146" s="6"/>
      <c r="K146" s="6"/>
      <c r="L146" s="10"/>
      <c r="M146" s="4"/>
      <c r="N146" s="4"/>
      <c r="O146" s="4"/>
      <c r="P146" s="277" t="s">
        <v>706</v>
      </c>
      <c r="Q146" s="4" t="s">
        <v>97</v>
      </c>
      <c r="R146" s="4"/>
      <c r="S146" s="4"/>
      <c r="T146" s="4"/>
      <c r="U146" s="4"/>
      <c r="V146" s="4"/>
      <c r="W146" s="4"/>
      <c r="X146" s="4" t="s">
        <v>99</v>
      </c>
    </row>
    <row r="147" spans="1:24" ht="67.5">
      <c r="A147" s="6">
        <v>2012</v>
      </c>
      <c r="B147" s="240" t="s">
        <v>707</v>
      </c>
      <c r="C147" s="234" t="s">
        <v>63</v>
      </c>
      <c r="D147" s="4" t="s">
        <v>708</v>
      </c>
      <c r="E147" s="230" t="s">
        <v>709</v>
      </c>
      <c r="F147" s="6" t="s">
        <v>73</v>
      </c>
      <c r="G147" s="6" t="s">
        <v>33</v>
      </c>
      <c r="H147" s="71"/>
      <c r="I147" s="6" t="s">
        <v>710</v>
      </c>
      <c r="J147" s="10" t="s">
        <v>78</v>
      </c>
      <c r="K147" s="6" t="s">
        <v>711</v>
      </c>
      <c r="L147" s="10" t="s">
        <v>626</v>
      </c>
      <c r="M147" s="4" t="s">
        <v>81</v>
      </c>
      <c r="N147" s="4"/>
      <c r="O147" s="4"/>
      <c r="P147" s="22" t="s">
        <v>702</v>
      </c>
      <c r="Q147" s="4"/>
      <c r="R147" s="4"/>
      <c r="S147" s="4" t="s">
        <v>596</v>
      </c>
      <c r="T147" s="4"/>
      <c r="U147" s="4"/>
      <c r="V147" s="4"/>
      <c r="W147" s="4"/>
      <c r="X147" s="4" t="s">
        <v>29</v>
      </c>
    </row>
    <row r="148" spans="1:24" ht="67.5">
      <c r="A148" s="6">
        <v>2012</v>
      </c>
      <c r="B148" s="240">
        <v>41179</v>
      </c>
      <c r="C148" s="234" t="s">
        <v>63</v>
      </c>
      <c r="D148" s="4" t="s">
        <v>712</v>
      </c>
      <c r="E148" s="230" t="s">
        <v>713</v>
      </c>
      <c r="F148" s="234" t="s">
        <v>54</v>
      </c>
      <c r="G148" s="6" t="s">
        <v>33</v>
      </c>
      <c r="H148" s="46"/>
      <c r="I148" s="6" t="s">
        <v>714</v>
      </c>
      <c r="J148" s="6" t="s">
        <v>120</v>
      </c>
      <c r="K148" s="6" t="s">
        <v>711</v>
      </c>
      <c r="L148" s="10" t="s">
        <v>626</v>
      </c>
      <c r="M148" s="4" t="s">
        <v>81</v>
      </c>
      <c r="N148" s="4"/>
      <c r="O148" s="4"/>
      <c r="P148" s="22" t="s">
        <v>702</v>
      </c>
      <c r="Q148" s="4"/>
      <c r="R148" s="4"/>
      <c r="S148" s="4" t="s">
        <v>596</v>
      </c>
      <c r="T148" s="4"/>
      <c r="U148" s="4"/>
      <c r="V148" s="4" t="s">
        <v>715</v>
      </c>
      <c r="X148" s="4" t="s">
        <v>29</v>
      </c>
    </row>
    <row r="149" spans="1:24" ht="93" customHeight="1">
      <c r="A149" s="6">
        <v>2012</v>
      </c>
      <c r="B149" s="240" t="s">
        <v>707</v>
      </c>
      <c r="C149" s="6" t="s">
        <v>51</v>
      </c>
      <c r="D149" s="4" t="s">
        <v>716</v>
      </c>
      <c r="E149" s="230" t="s">
        <v>717</v>
      </c>
      <c r="F149" s="6" t="s">
        <v>73</v>
      </c>
      <c r="G149" s="6" t="s">
        <v>33</v>
      </c>
      <c r="H149" s="71"/>
      <c r="I149" s="6" t="s">
        <v>710</v>
      </c>
      <c r="J149" s="10" t="s">
        <v>78</v>
      </c>
      <c r="K149" s="6" t="s">
        <v>711</v>
      </c>
      <c r="L149" s="10" t="s">
        <v>626</v>
      </c>
      <c r="M149" s="4" t="s">
        <v>81</v>
      </c>
      <c r="N149" s="4"/>
      <c r="O149" s="4"/>
      <c r="P149" s="22" t="s">
        <v>702</v>
      </c>
      <c r="Q149" s="4"/>
      <c r="R149" s="4"/>
      <c r="S149" s="4" t="s">
        <v>596</v>
      </c>
      <c r="T149" s="4"/>
      <c r="U149" s="4"/>
      <c r="V149" s="4"/>
      <c r="W149" s="4"/>
      <c r="X149" s="4" t="s">
        <v>29</v>
      </c>
    </row>
    <row r="150" spans="1:24" ht="99.75" customHeight="1">
      <c r="A150" s="6">
        <v>2012</v>
      </c>
      <c r="B150" s="240" t="s">
        <v>707</v>
      </c>
      <c r="C150" s="6" t="s">
        <v>437</v>
      </c>
      <c r="D150" s="4" t="s">
        <v>718</v>
      </c>
      <c r="E150" s="230" t="s">
        <v>719</v>
      </c>
      <c r="F150" s="6" t="s">
        <v>73</v>
      </c>
      <c r="G150" s="6" t="s">
        <v>157</v>
      </c>
      <c r="H150" s="71"/>
      <c r="I150" s="6" t="s">
        <v>720</v>
      </c>
      <c r="J150" s="6" t="s">
        <v>120</v>
      </c>
      <c r="K150" s="6" t="s">
        <v>721</v>
      </c>
      <c r="L150" s="10" t="s">
        <v>722</v>
      </c>
      <c r="M150" s="4" t="s">
        <v>611</v>
      </c>
      <c r="N150" s="4"/>
      <c r="O150" s="4"/>
      <c r="P150" s="22" t="s">
        <v>702</v>
      </c>
      <c r="Q150" s="4"/>
      <c r="R150" s="4"/>
      <c r="S150" s="4" t="s">
        <v>414</v>
      </c>
      <c r="T150" s="4"/>
      <c r="U150" s="4"/>
      <c r="V150" s="4"/>
      <c r="W150" s="4"/>
      <c r="X150" s="4" t="s">
        <v>29</v>
      </c>
    </row>
    <row r="151" spans="1:24" ht="89.25">
      <c r="A151" s="6">
        <v>2012</v>
      </c>
      <c r="B151" s="240" t="s">
        <v>707</v>
      </c>
      <c r="C151" s="6" t="s">
        <v>437</v>
      </c>
      <c r="D151" s="4" t="s">
        <v>723</v>
      </c>
      <c r="E151" s="230" t="s">
        <v>724</v>
      </c>
      <c r="F151" s="6" t="s">
        <v>73</v>
      </c>
      <c r="G151" s="6" t="s">
        <v>157</v>
      </c>
      <c r="H151" s="71"/>
      <c r="I151" s="6" t="s">
        <v>720</v>
      </c>
      <c r="J151" s="6" t="s">
        <v>120</v>
      </c>
      <c r="K151" s="6" t="s">
        <v>721</v>
      </c>
      <c r="L151" s="10" t="s">
        <v>722</v>
      </c>
      <c r="M151" s="4" t="s">
        <v>611</v>
      </c>
      <c r="N151" s="4"/>
      <c r="O151" s="4"/>
      <c r="P151" s="22" t="s">
        <v>702</v>
      </c>
      <c r="Q151" s="4"/>
      <c r="R151" s="4"/>
      <c r="S151" s="4" t="s">
        <v>725</v>
      </c>
      <c r="T151" s="4"/>
      <c r="U151" s="4"/>
      <c r="V151" s="4"/>
      <c r="W151" s="4"/>
      <c r="X151" s="4" t="s">
        <v>29</v>
      </c>
    </row>
    <row r="152" spans="1:24" ht="101.25" customHeight="1">
      <c r="A152" s="6">
        <v>2012</v>
      </c>
      <c r="B152" s="240">
        <v>41179</v>
      </c>
      <c r="C152" s="6" t="s">
        <v>51</v>
      </c>
      <c r="D152" s="4" t="s">
        <v>726</v>
      </c>
      <c r="E152" s="230"/>
      <c r="F152" s="3" t="s">
        <v>305</v>
      </c>
      <c r="G152" s="6"/>
      <c r="H152" s="71"/>
      <c r="I152" s="6" t="s">
        <v>710</v>
      </c>
      <c r="J152" s="10" t="s">
        <v>78</v>
      </c>
      <c r="K152" s="6" t="s">
        <v>517</v>
      </c>
      <c r="L152" s="6" t="s">
        <v>320</v>
      </c>
      <c r="M152" s="4" t="s">
        <v>321</v>
      </c>
      <c r="N152" s="4"/>
      <c r="O152" s="4"/>
      <c r="P152" s="22" t="s">
        <v>702</v>
      </c>
      <c r="Q152" s="4"/>
      <c r="R152" s="4"/>
      <c r="S152" s="4" t="s">
        <v>309</v>
      </c>
      <c r="T152" s="4"/>
      <c r="U152" s="4"/>
      <c r="V152" s="4"/>
      <c r="W152" s="4"/>
      <c r="X152" s="4" t="s">
        <v>29</v>
      </c>
    </row>
    <row r="153" spans="1:24" ht="99.75" customHeight="1">
      <c r="A153" s="6">
        <v>2013</v>
      </c>
      <c r="B153" s="240">
        <v>41304</v>
      </c>
      <c r="C153" s="6" t="s">
        <v>51</v>
      </c>
      <c r="D153" s="4" t="s">
        <v>727</v>
      </c>
      <c r="E153" s="230" t="s">
        <v>728</v>
      </c>
      <c r="F153" s="6" t="s">
        <v>73</v>
      </c>
      <c r="G153" s="6"/>
      <c r="H153" s="71"/>
      <c r="I153" s="6" t="s">
        <v>710</v>
      </c>
      <c r="J153" s="10" t="s">
        <v>78</v>
      </c>
      <c r="K153" s="6" t="s">
        <v>711</v>
      </c>
      <c r="L153" s="10" t="s">
        <v>626</v>
      </c>
      <c r="M153" s="4" t="s">
        <v>81</v>
      </c>
      <c r="N153" s="4"/>
      <c r="O153" s="4"/>
      <c r="P153" s="22" t="s">
        <v>729</v>
      </c>
      <c r="Q153" s="4"/>
      <c r="R153" s="4"/>
      <c r="S153" s="4" t="s">
        <v>730</v>
      </c>
      <c r="T153" s="4"/>
      <c r="U153" s="4"/>
      <c r="V153" s="4"/>
      <c r="W153" s="4"/>
      <c r="X153" s="4" t="s">
        <v>29</v>
      </c>
    </row>
    <row r="154" spans="1:24" ht="88.5" customHeight="1">
      <c r="A154" s="6">
        <v>2013</v>
      </c>
      <c r="B154" s="240">
        <v>41304</v>
      </c>
      <c r="C154" s="6" t="s">
        <v>51</v>
      </c>
      <c r="D154" s="4" t="s">
        <v>731</v>
      </c>
      <c r="E154" s="230" t="s">
        <v>732</v>
      </c>
      <c r="F154" s="6" t="s">
        <v>73</v>
      </c>
      <c r="G154" s="6"/>
      <c r="H154" s="71"/>
      <c r="I154" s="6" t="s">
        <v>710</v>
      </c>
      <c r="J154" s="10" t="s">
        <v>78</v>
      </c>
      <c r="K154" s="6" t="s">
        <v>711</v>
      </c>
      <c r="L154" s="10" t="s">
        <v>626</v>
      </c>
      <c r="M154" s="4" t="s">
        <v>81</v>
      </c>
      <c r="N154" s="4"/>
      <c r="O154" s="4"/>
      <c r="P154" s="22" t="s">
        <v>729</v>
      </c>
      <c r="Q154" s="4"/>
      <c r="R154" s="4"/>
      <c r="S154" s="4" t="s">
        <v>730</v>
      </c>
      <c r="T154" s="4"/>
      <c r="U154" s="4"/>
      <c r="V154" s="4"/>
      <c r="W154" s="4"/>
      <c r="X154" s="4" t="s">
        <v>29</v>
      </c>
    </row>
    <row r="155" spans="1:24" ht="68.25" customHeight="1">
      <c r="A155" s="6">
        <v>2013</v>
      </c>
      <c r="B155" s="240">
        <v>41304</v>
      </c>
      <c r="C155" s="6" t="s">
        <v>51</v>
      </c>
      <c r="D155" s="4" t="s">
        <v>733</v>
      </c>
      <c r="E155" s="230" t="s">
        <v>734</v>
      </c>
      <c r="F155" s="6" t="s">
        <v>73</v>
      </c>
      <c r="G155" s="6"/>
      <c r="H155" s="71"/>
      <c r="I155" s="6" t="s">
        <v>735</v>
      </c>
      <c r="J155" s="10" t="s">
        <v>78</v>
      </c>
      <c r="K155" s="6" t="s">
        <v>736</v>
      </c>
      <c r="L155" s="10" t="s">
        <v>626</v>
      </c>
      <c r="M155" s="4" t="s">
        <v>81</v>
      </c>
      <c r="N155" s="4"/>
      <c r="O155" s="4"/>
      <c r="P155" s="22" t="s">
        <v>729</v>
      </c>
      <c r="Q155" s="4"/>
      <c r="R155" s="4"/>
      <c r="S155" s="4"/>
      <c r="T155" s="4"/>
      <c r="U155" s="4"/>
      <c r="V155" s="4"/>
      <c r="W155" s="4"/>
      <c r="X155" s="4" t="s">
        <v>29</v>
      </c>
    </row>
    <row r="156" spans="1:24" ht="123.75">
      <c r="A156" s="6">
        <v>2013</v>
      </c>
      <c r="B156" s="6">
        <v>2013</v>
      </c>
      <c r="C156" s="234" t="s">
        <v>329</v>
      </c>
      <c r="D156" s="4" t="s">
        <v>737</v>
      </c>
      <c r="E156" s="230" t="s">
        <v>738</v>
      </c>
      <c r="F156" s="6" t="s">
        <v>73</v>
      </c>
      <c r="G156" s="6" t="s">
        <v>33</v>
      </c>
      <c r="H156" s="71"/>
      <c r="I156" s="6" t="s">
        <v>624</v>
      </c>
      <c r="J156" s="10" t="s">
        <v>78</v>
      </c>
      <c r="K156" s="6" t="s">
        <v>739</v>
      </c>
      <c r="L156" s="10" t="s">
        <v>626</v>
      </c>
      <c r="M156" s="4" t="s">
        <v>81</v>
      </c>
      <c r="N156" s="4"/>
      <c r="O156" s="4"/>
      <c r="P156" s="23" t="s">
        <v>627</v>
      </c>
      <c r="Q156" s="4" t="s">
        <v>97</v>
      </c>
      <c r="R156" s="4"/>
      <c r="S156" s="4" t="s">
        <v>740</v>
      </c>
      <c r="T156" s="4"/>
      <c r="U156" s="4"/>
      <c r="V156" s="4"/>
      <c r="W156" s="4"/>
      <c r="X156" s="4" t="s">
        <v>151</v>
      </c>
    </row>
    <row r="157" spans="1:24" ht="90">
      <c r="A157" s="6">
        <v>2013</v>
      </c>
      <c r="B157" s="6">
        <v>2013</v>
      </c>
      <c r="C157" s="234" t="s">
        <v>329</v>
      </c>
      <c r="D157" s="4" t="s">
        <v>741</v>
      </c>
      <c r="E157" s="230" t="s">
        <v>742</v>
      </c>
      <c r="F157" s="6" t="s">
        <v>73</v>
      </c>
      <c r="G157" s="6" t="s">
        <v>33</v>
      </c>
      <c r="H157" s="71"/>
      <c r="I157" s="6" t="s">
        <v>624</v>
      </c>
      <c r="J157" s="10" t="s">
        <v>78</v>
      </c>
      <c r="K157" s="6" t="s">
        <v>743</v>
      </c>
      <c r="L157" s="10" t="s">
        <v>626</v>
      </c>
      <c r="M157" s="4" t="s">
        <v>81</v>
      </c>
      <c r="N157" s="4"/>
      <c r="O157" s="4"/>
      <c r="P157" s="23" t="s">
        <v>632</v>
      </c>
      <c r="Q157" s="4" t="s">
        <v>97</v>
      </c>
      <c r="R157" s="4"/>
      <c r="S157" s="4" t="s">
        <v>633</v>
      </c>
      <c r="T157" s="4"/>
      <c r="U157" s="4"/>
      <c r="V157" s="4"/>
      <c r="W157" s="4" t="s">
        <v>634</v>
      </c>
      <c r="X157" s="4" t="s">
        <v>151</v>
      </c>
    </row>
    <row r="158" spans="1:24" ht="86.25" customHeight="1">
      <c r="A158" s="6">
        <v>2013</v>
      </c>
      <c r="B158" s="240">
        <v>41304</v>
      </c>
      <c r="C158" s="6" t="s">
        <v>744</v>
      </c>
      <c r="D158" s="4" t="s">
        <v>745</v>
      </c>
      <c r="E158" s="230" t="s">
        <v>746</v>
      </c>
      <c r="F158" s="6" t="s">
        <v>73</v>
      </c>
      <c r="G158" s="6" t="s">
        <v>33</v>
      </c>
      <c r="H158" s="71"/>
      <c r="I158" s="6" t="s">
        <v>747</v>
      </c>
      <c r="J158" s="6"/>
      <c r="K158" s="6" t="s">
        <v>736</v>
      </c>
      <c r="L158" s="10" t="s">
        <v>626</v>
      </c>
      <c r="M158" s="4" t="s">
        <v>81</v>
      </c>
      <c r="N158" s="4"/>
      <c r="O158" s="4"/>
      <c r="P158" s="22" t="s">
        <v>729</v>
      </c>
      <c r="Q158" s="4"/>
      <c r="R158" s="4"/>
      <c r="S158" s="4" t="s">
        <v>414</v>
      </c>
      <c r="T158" s="4"/>
      <c r="U158" s="4"/>
      <c r="V158" s="4"/>
      <c r="W158" s="4"/>
      <c r="X158" s="4" t="s">
        <v>29</v>
      </c>
    </row>
    <row r="159" spans="1:24" ht="71.25" customHeight="1">
      <c r="A159" s="6">
        <v>2013</v>
      </c>
      <c r="B159" s="240">
        <v>41304</v>
      </c>
      <c r="C159" s="6" t="s">
        <v>744</v>
      </c>
      <c r="D159" s="4" t="s">
        <v>748</v>
      </c>
      <c r="E159" s="230"/>
      <c r="F159" s="6" t="s">
        <v>73</v>
      </c>
      <c r="G159" s="6"/>
      <c r="H159" s="71"/>
      <c r="I159" s="6" t="s">
        <v>749</v>
      </c>
      <c r="J159" s="6" t="s">
        <v>750</v>
      </c>
      <c r="K159" s="6" t="s">
        <v>736</v>
      </c>
      <c r="L159" s="10" t="s">
        <v>626</v>
      </c>
      <c r="M159" s="4" t="s">
        <v>81</v>
      </c>
      <c r="N159" s="4"/>
      <c r="O159" s="4"/>
      <c r="P159" s="22" t="s">
        <v>729</v>
      </c>
      <c r="Q159" s="4"/>
      <c r="R159" s="4"/>
      <c r="S159" s="4" t="s">
        <v>725</v>
      </c>
      <c r="T159" s="4"/>
      <c r="U159" s="4"/>
      <c r="V159" s="4"/>
      <c r="W159" s="4"/>
      <c r="X159" s="4" t="s">
        <v>29</v>
      </c>
    </row>
    <row r="160" spans="1:24" ht="111.75" customHeight="1">
      <c r="A160" s="6">
        <v>2013</v>
      </c>
      <c r="B160" s="240">
        <v>41304</v>
      </c>
      <c r="C160" s="3" t="s">
        <v>105</v>
      </c>
      <c r="D160" s="4" t="s">
        <v>751</v>
      </c>
      <c r="E160" s="230" t="s">
        <v>752</v>
      </c>
      <c r="F160" s="3" t="s">
        <v>305</v>
      </c>
      <c r="G160" s="3" t="s">
        <v>157</v>
      </c>
      <c r="H160" s="231"/>
      <c r="I160" s="6" t="s">
        <v>753</v>
      </c>
      <c r="J160" s="6" t="s">
        <v>318</v>
      </c>
      <c r="K160" s="6" t="s">
        <v>754</v>
      </c>
      <c r="L160" s="6" t="s">
        <v>754</v>
      </c>
      <c r="M160" s="4" t="s">
        <v>755</v>
      </c>
      <c r="N160" s="4"/>
      <c r="O160" s="4"/>
      <c r="P160" s="22" t="s">
        <v>756</v>
      </c>
      <c r="Q160" s="4" t="s">
        <v>97</v>
      </c>
      <c r="R160" s="4"/>
      <c r="S160" s="4" t="s">
        <v>757</v>
      </c>
      <c r="T160" s="4"/>
      <c r="U160" s="4"/>
      <c r="V160" s="4"/>
      <c r="W160" s="4"/>
      <c r="X160" s="4" t="s">
        <v>29</v>
      </c>
    </row>
    <row r="161" spans="1:24" ht="127.5">
      <c r="A161" s="6">
        <v>2013</v>
      </c>
      <c r="B161" s="240">
        <v>41309</v>
      </c>
      <c r="C161" s="6" t="s">
        <v>329</v>
      </c>
      <c r="D161" s="4" t="s">
        <v>758</v>
      </c>
      <c r="E161" s="230" t="s">
        <v>759</v>
      </c>
      <c r="F161" s="6" t="s">
        <v>73</v>
      </c>
      <c r="G161" s="6" t="s">
        <v>33</v>
      </c>
      <c r="H161" s="71">
        <v>1100000000</v>
      </c>
      <c r="I161" s="6" t="s">
        <v>760</v>
      </c>
      <c r="J161" s="10" t="s">
        <v>120</v>
      </c>
      <c r="K161" s="10" t="s">
        <v>761</v>
      </c>
      <c r="L161" s="10" t="s">
        <v>626</v>
      </c>
      <c r="M161" s="4" t="s">
        <v>81</v>
      </c>
      <c r="N161" s="4" t="s">
        <v>668</v>
      </c>
      <c r="O161" s="4"/>
      <c r="P161" s="23" t="s">
        <v>762</v>
      </c>
      <c r="Q161" s="4" t="s">
        <v>97</v>
      </c>
      <c r="R161" s="4"/>
      <c r="S161" s="4" t="s">
        <v>596</v>
      </c>
      <c r="T161" s="4"/>
      <c r="U161" s="4" t="s">
        <v>763</v>
      </c>
      <c r="V161" s="4"/>
      <c r="W161" s="4" t="s">
        <v>764</v>
      </c>
      <c r="X161" s="4" t="s">
        <v>151</v>
      </c>
    </row>
    <row r="162" spans="1:24" ht="78.75">
      <c r="A162" s="6">
        <v>2013</v>
      </c>
      <c r="B162" s="240">
        <v>41337</v>
      </c>
      <c r="C162" s="234" t="s">
        <v>46</v>
      </c>
      <c r="D162" s="4" t="s">
        <v>765</v>
      </c>
      <c r="E162" s="230" t="s">
        <v>766</v>
      </c>
      <c r="F162" s="6" t="s">
        <v>49</v>
      </c>
      <c r="G162" s="6" t="s">
        <v>33</v>
      </c>
      <c r="H162" s="231"/>
      <c r="I162" s="6"/>
      <c r="J162" s="6"/>
      <c r="K162" s="6"/>
      <c r="L162" s="4"/>
      <c r="M162" s="4"/>
      <c r="N162" s="4"/>
      <c r="O162" s="4"/>
      <c r="P162" s="22" t="s">
        <v>767</v>
      </c>
      <c r="Q162" s="4"/>
      <c r="R162" s="4"/>
      <c r="S162" s="4"/>
      <c r="T162" s="4"/>
      <c r="U162" s="4"/>
      <c r="V162" s="4"/>
      <c r="W162" s="4"/>
      <c r="X162" s="4" t="s">
        <v>29</v>
      </c>
    </row>
    <row r="163" spans="1:24" ht="76.5">
      <c r="A163" s="6">
        <v>2013</v>
      </c>
      <c r="B163" s="240">
        <v>41367</v>
      </c>
      <c r="C163" s="6" t="s">
        <v>51</v>
      </c>
      <c r="D163" s="4" t="s">
        <v>768</v>
      </c>
      <c r="E163" s="230" t="s">
        <v>769</v>
      </c>
      <c r="F163" s="6" t="s">
        <v>73</v>
      </c>
      <c r="G163" s="6" t="s">
        <v>157</v>
      </c>
      <c r="H163" s="71"/>
      <c r="I163" s="6" t="s">
        <v>770</v>
      </c>
      <c r="J163" s="6" t="s">
        <v>771</v>
      </c>
      <c r="K163" s="6" t="s">
        <v>772</v>
      </c>
      <c r="L163" s="6" t="s">
        <v>773</v>
      </c>
      <c r="M163" s="4" t="s">
        <v>774</v>
      </c>
      <c r="N163" s="4"/>
      <c r="O163" s="4"/>
      <c r="P163" s="22" t="s">
        <v>775</v>
      </c>
      <c r="Q163" s="4" t="s">
        <v>97</v>
      </c>
      <c r="R163" s="4"/>
      <c r="S163" s="4"/>
      <c r="T163" s="4"/>
      <c r="U163" s="4"/>
      <c r="V163" s="4"/>
      <c r="W163" s="4"/>
      <c r="X163" s="4" t="s">
        <v>29</v>
      </c>
    </row>
    <row r="164" spans="1:24" ht="114.75" customHeight="1">
      <c r="A164" s="6">
        <v>2013</v>
      </c>
      <c r="B164" s="240">
        <v>41417</v>
      </c>
      <c r="C164" s="6" t="s">
        <v>437</v>
      </c>
      <c r="D164" s="4" t="s">
        <v>776</v>
      </c>
      <c r="E164" s="230" t="s">
        <v>777</v>
      </c>
      <c r="F164" s="6" t="s">
        <v>73</v>
      </c>
      <c r="G164" s="6" t="s">
        <v>33</v>
      </c>
      <c r="H164" s="71"/>
      <c r="I164" s="6" t="s">
        <v>710</v>
      </c>
      <c r="J164" s="10" t="s">
        <v>78</v>
      </c>
      <c r="K164" s="6" t="s">
        <v>711</v>
      </c>
      <c r="L164" s="10" t="s">
        <v>626</v>
      </c>
      <c r="M164" s="4" t="s">
        <v>81</v>
      </c>
      <c r="N164" s="4"/>
      <c r="O164" s="4"/>
      <c r="P164" s="22" t="s">
        <v>778</v>
      </c>
      <c r="Q164" s="4"/>
      <c r="R164" s="4"/>
      <c r="S164" s="4" t="s">
        <v>596</v>
      </c>
      <c r="T164" s="4"/>
      <c r="U164" s="4"/>
      <c r="V164" s="4"/>
      <c r="W164" s="4"/>
      <c r="X164" s="4" t="s">
        <v>29</v>
      </c>
    </row>
    <row r="165" spans="1:24" ht="51">
      <c r="A165" s="6">
        <v>2013</v>
      </c>
      <c r="B165" s="240">
        <v>41417</v>
      </c>
      <c r="C165" s="234" t="s">
        <v>63</v>
      </c>
      <c r="D165" s="4" t="s">
        <v>779</v>
      </c>
      <c r="E165" s="230"/>
      <c r="F165" s="6" t="s">
        <v>73</v>
      </c>
      <c r="G165" s="6"/>
      <c r="H165" s="71"/>
      <c r="I165" s="6" t="s">
        <v>710</v>
      </c>
      <c r="J165" s="10" t="s">
        <v>78</v>
      </c>
      <c r="K165" s="6" t="s">
        <v>711</v>
      </c>
      <c r="L165" s="10" t="s">
        <v>626</v>
      </c>
      <c r="M165" s="4" t="s">
        <v>81</v>
      </c>
      <c r="N165" s="4"/>
      <c r="O165" s="4"/>
      <c r="P165" s="22" t="s">
        <v>756</v>
      </c>
      <c r="Q165" s="4"/>
      <c r="R165" s="4"/>
      <c r="S165" s="4"/>
      <c r="T165" s="4"/>
      <c r="U165" s="4"/>
      <c r="V165" s="4"/>
      <c r="W165" s="4"/>
      <c r="X165" s="4" t="s">
        <v>29</v>
      </c>
    </row>
    <row r="166" spans="1:24" ht="137.25" customHeight="1">
      <c r="A166" s="6">
        <v>2013</v>
      </c>
      <c r="B166" s="240">
        <v>41312</v>
      </c>
      <c r="C166" s="3" t="s">
        <v>391</v>
      </c>
      <c r="D166" s="4" t="s">
        <v>780</v>
      </c>
      <c r="E166" s="230" t="s">
        <v>781</v>
      </c>
      <c r="F166" s="6" t="s">
        <v>73</v>
      </c>
      <c r="G166" s="6" t="s">
        <v>33</v>
      </c>
      <c r="H166" s="71">
        <v>1500000000</v>
      </c>
      <c r="I166" s="6" t="s">
        <v>782</v>
      </c>
      <c r="J166" s="10" t="s">
        <v>78</v>
      </c>
      <c r="K166" s="6" t="s">
        <v>783</v>
      </c>
      <c r="L166" s="10" t="s">
        <v>626</v>
      </c>
      <c r="M166" s="4" t="s">
        <v>81</v>
      </c>
      <c r="N166" s="4" t="s">
        <v>784</v>
      </c>
      <c r="O166" s="4" t="s">
        <v>785</v>
      </c>
      <c r="P166" s="23" t="s">
        <v>786</v>
      </c>
      <c r="Q166" s="4"/>
      <c r="R166" s="4"/>
      <c r="S166" s="4" t="s">
        <v>596</v>
      </c>
      <c r="T166" s="4"/>
      <c r="U166" s="4"/>
      <c r="V166" s="4" t="s">
        <v>787</v>
      </c>
      <c r="W166" s="4" t="s">
        <v>788</v>
      </c>
      <c r="X166" s="4" t="s">
        <v>456</v>
      </c>
    </row>
    <row r="167" spans="1:24" ht="102">
      <c r="A167" s="6">
        <v>2013</v>
      </c>
      <c r="B167" s="240">
        <v>41606</v>
      </c>
      <c r="C167" s="6" t="s">
        <v>63</v>
      </c>
      <c r="D167" s="4" t="s">
        <v>789</v>
      </c>
      <c r="E167" s="230" t="s">
        <v>790</v>
      </c>
      <c r="F167" s="6" t="s">
        <v>73</v>
      </c>
      <c r="G167" s="6" t="s">
        <v>33</v>
      </c>
      <c r="H167" s="71">
        <v>1000000000</v>
      </c>
      <c r="I167" s="6" t="s">
        <v>791</v>
      </c>
      <c r="J167" s="10" t="s">
        <v>78</v>
      </c>
      <c r="K167" s="4" t="s">
        <v>792</v>
      </c>
      <c r="L167" s="4" t="s">
        <v>793</v>
      </c>
      <c r="M167" s="4" t="s">
        <v>59</v>
      </c>
      <c r="N167" s="4"/>
      <c r="O167" s="4" t="s">
        <v>794</v>
      </c>
      <c r="P167" s="278" t="s">
        <v>795</v>
      </c>
      <c r="Q167" s="4"/>
      <c r="R167" s="4"/>
      <c r="S167" s="4" t="s">
        <v>696</v>
      </c>
      <c r="T167" s="4"/>
      <c r="U167" s="4"/>
      <c r="V167" s="4" t="s">
        <v>796</v>
      </c>
      <c r="W167" s="4"/>
      <c r="X167" s="4" t="s">
        <v>456</v>
      </c>
    </row>
    <row r="168" spans="1:24" ht="111.75" customHeight="1">
      <c r="A168" s="6">
        <v>2013</v>
      </c>
      <c r="B168" s="240">
        <v>41312</v>
      </c>
      <c r="C168" s="234" t="s">
        <v>63</v>
      </c>
      <c r="D168" s="4" t="s">
        <v>797</v>
      </c>
      <c r="E168" s="230" t="s">
        <v>798</v>
      </c>
      <c r="F168" s="6" t="s">
        <v>73</v>
      </c>
      <c r="G168" s="6" t="s">
        <v>33</v>
      </c>
      <c r="H168" s="71"/>
      <c r="I168" s="6" t="s">
        <v>710</v>
      </c>
      <c r="J168" s="10" t="s">
        <v>78</v>
      </c>
      <c r="K168" s="6" t="s">
        <v>711</v>
      </c>
      <c r="L168" s="10" t="s">
        <v>626</v>
      </c>
      <c r="M168" s="4" t="s">
        <v>81</v>
      </c>
      <c r="N168" s="4"/>
      <c r="O168" s="4"/>
      <c r="P168" s="22" t="s">
        <v>756</v>
      </c>
      <c r="Q168" s="4"/>
      <c r="R168" s="4"/>
      <c r="S168" s="4" t="s">
        <v>730</v>
      </c>
      <c r="T168" s="4"/>
      <c r="U168" s="4"/>
      <c r="V168" s="4"/>
      <c r="W168" s="4"/>
      <c r="X168" s="4" t="s">
        <v>29</v>
      </c>
    </row>
    <row r="169" spans="1:24" ht="56.25">
      <c r="A169" s="6">
        <v>2013</v>
      </c>
      <c r="B169" s="240">
        <v>41312</v>
      </c>
      <c r="C169" s="234" t="s">
        <v>63</v>
      </c>
      <c r="D169" s="6" t="s">
        <v>799</v>
      </c>
      <c r="E169" s="230" t="s">
        <v>800</v>
      </c>
      <c r="F169" s="3" t="s">
        <v>305</v>
      </c>
      <c r="G169" s="6" t="s">
        <v>157</v>
      </c>
      <c r="H169" s="231"/>
      <c r="I169" s="6" t="s">
        <v>791</v>
      </c>
      <c r="J169" s="6" t="s">
        <v>78</v>
      </c>
      <c r="K169" s="6"/>
      <c r="L169" s="6" t="s">
        <v>320</v>
      </c>
      <c r="M169" s="4" t="s">
        <v>321</v>
      </c>
      <c r="N169" s="4"/>
      <c r="O169" s="4"/>
      <c r="P169" s="22" t="s">
        <v>756</v>
      </c>
      <c r="Q169" s="4"/>
      <c r="R169" s="4"/>
      <c r="S169" s="4" t="s">
        <v>309</v>
      </c>
      <c r="T169" s="4"/>
      <c r="U169" s="4"/>
      <c r="V169" s="4"/>
      <c r="W169" s="4"/>
      <c r="X169" s="4" t="s">
        <v>29</v>
      </c>
    </row>
    <row r="170" spans="1:24" ht="84.75" customHeight="1">
      <c r="A170" s="6">
        <v>2013</v>
      </c>
      <c r="B170" s="240" t="s">
        <v>801</v>
      </c>
      <c r="C170" s="3" t="s">
        <v>391</v>
      </c>
      <c r="D170" s="6" t="s">
        <v>802</v>
      </c>
      <c r="E170" s="230" t="s">
        <v>803</v>
      </c>
      <c r="F170" s="6" t="s">
        <v>804</v>
      </c>
      <c r="G170" s="6"/>
      <c r="H170" s="231"/>
      <c r="I170" s="6"/>
      <c r="J170" s="6"/>
      <c r="K170" s="6"/>
      <c r="L170" s="4"/>
      <c r="M170" s="4"/>
      <c r="N170" s="4"/>
      <c r="O170" s="4"/>
      <c r="P170" s="22" t="s">
        <v>756</v>
      </c>
      <c r="Q170" s="4"/>
      <c r="R170" s="4"/>
      <c r="S170" s="4"/>
      <c r="T170" s="4"/>
      <c r="U170" s="4"/>
      <c r="V170" s="4"/>
      <c r="W170" s="4"/>
      <c r="X170" s="4" t="s">
        <v>29</v>
      </c>
    </row>
    <row r="171" spans="1:24" ht="113.25" customHeight="1">
      <c r="A171" s="6">
        <v>2013</v>
      </c>
      <c r="B171" s="240">
        <v>41575</v>
      </c>
      <c r="C171" s="6" t="s">
        <v>51</v>
      </c>
      <c r="D171" s="6" t="s">
        <v>805</v>
      </c>
      <c r="E171" s="230" t="s">
        <v>806</v>
      </c>
      <c r="F171" s="3" t="s">
        <v>32</v>
      </c>
      <c r="G171" s="6"/>
      <c r="H171" s="231"/>
      <c r="I171" s="6"/>
      <c r="J171" s="6"/>
      <c r="K171" s="6"/>
      <c r="L171" s="4"/>
      <c r="M171" s="4"/>
      <c r="N171" s="4"/>
      <c r="O171" s="4"/>
      <c r="P171" s="22" t="s">
        <v>756</v>
      </c>
      <c r="Q171" s="4"/>
      <c r="R171" s="4"/>
      <c r="S171" s="4"/>
      <c r="T171" s="4"/>
      <c r="U171" s="4"/>
      <c r="V171" s="4"/>
      <c r="W171" s="4"/>
      <c r="X171" s="4" t="s">
        <v>29</v>
      </c>
    </row>
    <row r="172" spans="1:24" ht="84.75" customHeight="1">
      <c r="A172" s="6">
        <v>2013</v>
      </c>
      <c r="B172" s="240">
        <v>41599</v>
      </c>
      <c r="C172" s="6" t="s">
        <v>807</v>
      </c>
      <c r="D172" s="6" t="s">
        <v>808</v>
      </c>
      <c r="E172" s="230" t="s">
        <v>809</v>
      </c>
      <c r="F172" s="3" t="s">
        <v>32</v>
      </c>
      <c r="G172" s="6"/>
      <c r="H172" s="231"/>
      <c r="I172" s="6"/>
      <c r="J172" s="6"/>
      <c r="K172" s="6"/>
      <c r="L172" s="4"/>
      <c r="M172" s="4"/>
      <c r="N172" s="4"/>
      <c r="O172" s="4"/>
      <c r="P172" s="279" t="s">
        <v>810</v>
      </c>
      <c r="Q172" s="4"/>
      <c r="R172" s="4"/>
      <c r="S172" s="4"/>
      <c r="T172" s="4"/>
      <c r="U172" s="4"/>
      <c r="V172" s="4"/>
      <c r="W172" s="4"/>
      <c r="X172" s="4" t="s">
        <v>29</v>
      </c>
    </row>
    <row r="173" spans="1:24" ht="133.5" customHeight="1">
      <c r="A173" s="6">
        <v>2014</v>
      </c>
      <c r="B173" s="240">
        <v>41724</v>
      </c>
      <c r="C173" s="3" t="s">
        <v>437</v>
      </c>
      <c r="D173" s="6" t="s">
        <v>811</v>
      </c>
      <c r="E173" s="230" t="s">
        <v>812</v>
      </c>
      <c r="F173" s="234" t="s">
        <v>54</v>
      </c>
      <c r="G173" s="6" t="s">
        <v>33</v>
      </c>
      <c r="H173" s="71"/>
      <c r="I173" s="6" t="s">
        <v>472</v>
      </c>
      <c r="J173" s="6" t="s">
        <v>472</v>
      </c>
      <c r="K173" s="6"/>
      <c r="L173" s="6"/>
      <c r="M173" s="4"/>
      <c r="N173" s="4"/>
      <c r="O173" s="4"/>
      <c r="P173" s="6" t="s">
        <v>813</v>
      </c>
      <c r="Q173" s="4"/>
      <c r="R173" s="4"/>
      <c r="S173" s="4"/>
      <c r="T173" s="4"/>
      <c r="U173" s="4"/>
      <c r="V173" s="4" t="s">
        <v>814</v>
      </c>
      <c r="W173" s="4"/>
      <c r="X173" s="4" t="s">
        <v>29</v>
      </c>
    </row>
    <row r="174" spans="1:24" ht="86.25" customHeight="1">
      <c r="A174" s="6">
        <v>2014</v>
      </c>
      <c r="B174" s="240">
        <v>41783</v>
      </c>
      <c r="C174" s="234" t="s">
        <v>63</v>
      </c>
      <c r="D174" s="6" t="s">
        <v>815</v>
      </c>
      <c r="E174" s="230" t="s">
        <v>816</v>
      </c>
      <c r="F174" s="6" t="s">
        <v>73</v>
      </c>
      <c r="G174" s="6" t="s">
        <v>33</v>
      </c>
      <c r="H174" s="71">
        <v>2000000000</v>
      </c>
      <c r="I174" s="6" t="s">
        <v>710</v>
      </c>
      <c r="J174" s="10" t="s">
        <v>78</v>
      </c>
      <c r="K174" s="6" t="s">
        <v>711</v>
      </c>
      <c r="L174" s="6" t="s">
        <v>626</v>
      </c>
      <c r="M174" s="4" t="s">
        <v>81</v>
      </c>
      <c r="N174" s="4"/>
      <c r="O174" s="4" t="s">
        <v>817</v>
      </c>
      <c r="P174" s="22" t="s">
        <v>818</v>
      </c>
      <c r="Q174" s="4"/>
      <c r="R174" s="4"/>
      <c r="S174" s="4"/>
      <c r="T174" s="4"/>
      <c r="U174" s="4"/>
      <c r="V174" s="4"/>
      <c r="W174" s="4"/>
      <c r="X174" s="4" t="s">
        <v>456</v>
      </c>
    </row>
    <row r="175" spans="1:24" ht="63.75">
      <c r="A175" s="6">
        <v>2014</v>
      </c>
      <c r="B175" s="240">
        <v>41789</v>
      </c>
      <c r="C175" s="234" t="s">
        <v>46</v>
      </c>
      <c r="D175" s="6" t="s">
        <v>819</v>
      </c>
      <c r="E175" s="230" t="s">
        <v>820</v>
      </c>
      <c r="F175" s="6" t="s">
        <v>49</v>
      </c>
      <c r="G175" s="6" t="s">
        <v>33</v>
      </c>
      <c r="H175" s="231"/>
      <c r="I175" s="6"/>
      <c r="J175" s="6"/>
      <c r="K175" s="6"/>
      <c r="L175" s="4"/>
      <c r="M175" s="4"/>
      <c r="N175" s="4"/>
      <c r="O175" s="4"/>
      <c r="P175" s="22" t="s">
        <v>821</v>
      </c>
      <c r="Q175" s="4"/>
      <c r="R175" s="4"/>
      <c r="S175" s="4"/>
      <c r="T175" s="4"/>
      <c r="U175" s="4"/>
      <c r="V175" s="4"/>
      <c r="W175" s="4"/>
      <c r="X175" s="4" t="s">
        <v>29</v>
      </c>
    </row>
    <row r="176" spans="1:24" ht="58.5" customHeight="1">
      <c r="A176" s="6">
        <v>2014</v>
      </c>
      <c r="B176" s="240">
        <v>41789</v>
      </c>
      <c r="C176" s="234" t="s">
        <v>63</v>
      </c>
      <c r="D176" s="6" t="s">
        <v>822</v>
      </c>
      <c r="E176" s="230"/>
      <c r="F176" s="6" t="s">
        <v>73</v>
      </c>
      <c r="G176" s="6"/>
      <c r="H176" s="71"/>
      <c r="I176" s="6"/>
      <c r="J176" s="6"/>
      <c r="K176" s="6"/>
      <c r="L176" s="10" t="s">
        <v>87</v>
      </c>
      <c r="M176" s="4" t="s">
        <v>88</v>
      </c>
      <c r="N176" s="4"/>
      <c r="O176" s="4"/>
      <c r="P176" s="23" t="s">
        <v>823</v>
      </c>
      <c r="Q176" s="4"/>
      <c r="R176" s="4"/>
      <c r="S176" s="4"/>
      <c r="T176" s="4"/>
      <c r="U176" s="4"/>
      <c r="V176" s="4"/>
      <c r="W176" s="4"/>
      <c r="X176" s="4" t="s">
        <v>29</v>
      </c>
    </row>
    <row r="177" spans="1:24" ht="71.25" customHeight="1">
      <c r="A177" s="6">
        <v>2014</v>
      </c>
      <c r="B177" s="240">
        <v>41789</v>
      </c>
      <c r="C177" s="234" t="s">
        <v>63</v>
      </c>
      <c r="D177" s="6" t="s">
        <v>824</v>
      </c>
      <c r="E177" s="230"/>
      <c r="F177" s="3" t="s">
        <v>27</v>
      </c>
      <c r="G177" s="6"/>
      <c r="H177" s="231"/>
      <c r="I177" s="6"/>
      <c r="J177" s="10"/>
      <c r="K177" s="10"/>
      <c r="L177" s="4"/>
      <c r="M177" s="4"/>
      <c r="N177" s="4"/>
      <c r="O177" s="4"/>
      <c r="P177" s="23" t="s">
        <v>823</v>
      </c>
      <c r="Q177" s="4"/>
      <c r="R177" s="4"/>
      <c r="S177" s="4"/>
      <c r="T177" s="4"/>
      <c r="U177" s="4"/>
      <c r="V177" s="4"/>
      <c r="W177" s="4"/>
      <c r="X177" s="4" t="s">
        <v>29</v>
      </c>
    </row>
    <row r="178" spans="1:24" ht="89.25">
      <c r="A178" s="6">
        <v>2014</v>
      </c>
      <c r="B178" s="240">
        <v>41849</v>
      </c>
      <c r="C178" s="234" t="s">
        <v>63</v>
      </c>
      <c r="D178" s="6" t="s">
        <v>825</v>
      </c>
      <c r="E178" s="230" t="s">
        <v>826</v>
      </c>
      <c r="F178" s="6" t="s">
        <v>73</v>
      </c>
      <c r="G178" s="6" t="s">
        <v>157</v>
      </c>
      <c r="H178" s="71"/>
      <c r="I178" s="6" t="s">
        <v>710</v>
      </c>
      <c r="J178" s="6" t="s">
        <v>750</v>
      </c>
      <c r="K178" s="10" t="s">
        <v>827</v>
      </c>
      <c r="L178" s="10" t="s">
        <v>722</v>
      </c>
      <c r="M178" s="4" t="s">
        <v>611</v>
      </c>
      <c r="N178" s="4"/>
      <c r="O178" s="4"/>
      <c r="P178" s="22" t="s">
        <v>828</v>
      </c>
      <c r="Q178" s="4" t="s">
        <v>97</v>
      </c>
      <c r="R178" s="4"/>
      <c r="S178" s="4" t="s">
        <v>725</v>
      </c>
      <c r="T178" s="4"/>
      <c r="U178" s="4"/>
      <c r="V178" s="4"/>
      <c r="W178" s="4"/>
      <c r="X178" s="4" t="s">
        <v>29</v>
      </c>
    </row>
    <row r="179" spans="1:24" ht="80.25" customHeight="1">
      <c r="A179" s="6">
        <v>2014</v>
      </c>
      <c r="B179" s="240">
        <v>41849</v>
      </c>
      <c r="C179" s="6" t="s">
        <v>437</v>
      </c>
      <c r="D179" s="6" t="s">
        <v>829</v>
      </c>
      <c r="E179" s="230" t="s">
        <v>830</v>
      </c>
      <c r="F179" s="6" t="s">
        <v>73</v>
      </c>
      <c r="G179" s="6" t="s">
        <v>33</v>
      </c>
      <c r="H179" s="71"/>
      <c r="I179" s="6" t="s">
        <v>710</v>
      </c>
      <c r="J179" s="6" t="s">
        <v>409</v>
      </c>
      <c r="K179" s="10" t="s">
        <v>827</v>
      </c>
      <c r="L179" s="10" t="s">
        <v>722</v>
      </c>
      <c r="M179" s="4" t="s">
        <v>611</v>
      </c>
      <c r="N179" s="4"/>
      <c r="O179" s="4"/>
      <c r="P179" s="258" t="s">
        <v>831</v>
      </c>
      <c r="Q179" s="4"/>
      <c r="R179" s="4"/>
      <c r="S179" s="4" t="s">
        <v>414</v>
      </c>
      <c r="T179" s="4"/>
      <c r="U179" s="4"/>
      <c r="V179" s="4"/>
      <c r="W179" s="4"/>
      <c r="X179" s="4" t="s">
        <v>29</v>
      </c>
    </row>
    <row r="180" spans="1:24" ht="97.5" customHeight="1">
      <c r="A180" s="6">
        <v>2014</v>
      </c>
      <c r="B180" s="240">
        <v>41849</v>
      </c>
      <c r="C180" s="234" t="s">
        <v>63</v>
      </c>
      <c r="D180" s="6" t="s">
        <v>832</v>
      </c>
      <c r="E180" s="230"/>
      <c r="F180" s="6" t="s">
        <v>73</v>
      </c>
      <c r="G180" s="6" t="s">
        <v>33</v>
      </c>
      <c r="H180" s="71"/>
      <c r="I180" s="6" t="s">
        <v>710</v>
      </c>
      <c r="J180" s="10" t="s">
        <v>78</v>
      </c>
      <c r="K180" s="6" t="s">
        <v>711</v>
      </c>
      <c r="L180" s="10" t="s">
        <v>626</v>
      </c>
      <c r="M180" s="4" t="s">
        <v>81</v>
      </c>
      <c r="N180" s="4"/>
      <c r="O180" s="4"/>
      <c r="P180" s="22" t="s">
        <v>831</v>
      </c>
      <c r="Q180" s="4"/>
      <c r="R180" s="4"/>
      <c r="S180" s="4" t="s">
        <v>730</v>
      </c>
      <c r="T180" s="4"/>
      <c r="U180" s="4"/>
      <c r="V180" s="4"/>
      <c r="W180" s="4"/>
      <c r="X180" s="4" t="s">
        <v>29</v>
      </c>
    </row>
    <row r="181" spans="1:24" ht="112.5">
      <c r="A181" s="6">
        <v>2014</v>
      </c>
      <c r="B181" s="240">
        <v>41849</v>
      </c>
      <c r="C181" s="3" t="s">
        <v>24</v>
      </c>
      <c r="D181" s="6" t="s">
        <v>833</v>
      </c>
      <c r="E181" s="230" t="s">
        <v>834</v>
      </c>
      <c r="F181" s="6" t="s">
        <v>73</v>
      </c>
      <c r="G181" s="6" t="s">
        <v>33</v>
      </c>
      <c r="H181" s="71"/>
      <c r="I181" s="6" t="s">
        <v>710</v>
      </c>
      <c r="J181" s="10" t="s">
        <v>78</v>
      </c>
      <c r="K181" s="6" t="s">
        <v>711</v>
      </c>
      <c r="L181" s="10" t="s">
        <v>626</v>
      </c>
      <c r="M181" s="4" t="s">
        <v>81</v>
      </c>
      <c r="N181" s="4" t="s">
        <v>835</v>
      </c>
      <c r="O181" s="4"/>
      <c r="P181" s="22" t="s">
        <v>831</v>
      </c>
      <c r="Q181" s="4"/>
      <c r="R181" s="4"/>
      <c r="S181" s="4" t="s">
        <v>596</v>
      </c>
      <c r="T181" s="4"/>
      <c r="U181" s="4"/>
      <c r="V181" s="4"/>
      <c r="W181" s="4"/>
      <c r="X181" s="4" t="s">
        <v>29</v>
      </c>
    </row>
    <row r="182" spans="1:24" ht="102">
      <c r="A182" s="6">
        <v>2014</v>
      </c>
      <c r="B182" s="240">
        <v>41849</v>
      </c>
      <c r="C182" s="234" t="s">
        <v>63</v>
      </c>
      <c r="D182" s="6" t="s">
        <v>836</v>
      </c>
      <c r="E182" s="230"/>
      <c r="F182" s="6" t="s">
        <v>40</v>
      </c>
      <c r="G182" s="6" t="s">
        <v>33</v>
      </c>
      <c r="H182" s="231"/>
      <c r="I182" s="6" t="s">
        <v>710</v>
      </c>
      <c r="J182" s="10" t="s">
        <v>78</v>
      </c>
      <c r="K182" s="6" t="s">
        <v>711</v>
      </c>
      <c r="L182" s="10" t="s">
        <v>626</v>
      </c>
      <c r="M182" s="4" t="s">
        <v>81</v>
      </c>
      <c r="N182" s="4"/>
      <c r="O182" s="4"/>
      <c r="P182" s="278" t="s">
        <v>837</v>
      </c>
      <c r="Q182" s="4"/>
      <c r="R182" s="4"/>
      <c r="S182" s="4"/>
      <c r="T182" s="4"/>
      <c r="U182" s="4"/>
      <c r="V182" s="4"/>
      <c r="W182" s="4"/>
      <c r="X182" s="4" t="s">
        <v>29</v>
      </c>
    </row>
    <row r="183" spans="1:24" ht="73.5" customHeight="1">
      <c r="A183" s="6">
        <v>2015</v>
      </c>
      <c r="B183" s="240">
        <v>42150</v>
      </c>
      <c r="C183" s="234" t="s">
        <v>46</v>
      </c>
      <c r="D183" s="6" t="s">
        <v>838</v>
      </c>
      <c r="E183" s="230"/>
      <c r="F183" s="6" t="s">
        <v>49</v>
      </c>
      <c r="G183" s="6" t="s">
        <v>33</v>
      </c>
      <c r="H183" s="231"/>
      <c r="I183" s="6"/>
      <c r="J183" s="6"/>
      <c r="K183" s="6"/>
      <c r="L183" s="4"/>
      <c r="M183" s="4"/>
      <c r="N183" s="4"/>
      <c r="O183" s="4"/>
      <c r="P183" s="23" t="s">
        <v>839</v>
      </c>
      <c r="Q183" s="4"/>
      <c r="R183" s="4"/>
      <c r="S183" s="4"/>
      <c r="T183" s="4"/>
      <c r="U183" s="4"/>
      <c r="V183" s="4"/>
      <c r="W183" s="4"/>
      <c r="X183" s="4" t="s">
        <v>29</v>
      </c>
    </row>
    <row r="184" spans="1:24" ht="143.25" customHeight="1">
      <c r="A184" s="6">
        <v>2015</v>
      </c>
      <c r="B184" s="240">
        <v>42150</v>
      </c>
      <c r="C184" s="3" t="s">
        <v>35</v>
      </c>
      <c r="D184" s="6" t="s">
        <v>840</v>
      </c>
      <c r="E184" s="230"/>
      <c r="F184" s="6" t="s">
        <v>136</v>
      </c>
      <c r="G184" s="6"/>
      <c r="H184" s="231"/>
      <c r="I184" s="6"/>
      <c r="J184" s="6"/>
      <c r="K184" s="6"/>
      <c r="L184" s="4"/>
      <c r="M184" s="4"/>
      <c r="N184" s="4"/>
      <c r="O184" s="4"/>
      <c r="P184" s="22" t="s">
        <v>839</v>
      </c>
      <c r="Q184" s="4"/>
      <c r="R184" s="4"/>
      <c r="S184" s="4"/>
      <c r="T184" s="4"/>
      <c r="U184" s="4"/>
      <c r="V184" s="4"/>
      <c r="W184" s="4"/>
      <c r="X184" s="4" t="s">
        <v>29</v>
      </c>
    </row>
    <row r="185" spans="1:24" ht="78.75">
      <c r="A185" s="6">
        <v>2015</v>
      </c>
      <c r="B185" s="240">
        <v>42150</v>
      </c>
      <c r="C185" s="3" t="s">
        <v>35</v>
      </c>
      <c r="D185" s="6" t="s">
        <v>841</v>
      </c>
      <c r="E185" s="230" t="s">
        <v>842</v>
      </c>
      <c r="F185" s="6" t="s">
        <v>534</v>
      </c>
      <c r="G185" s="6"/>
      <c r="H185" s="231"/>
      <c r="I185" s="6" t="s">
        <v>843</v>
      </c>
      <c r="J185" s="10"/>
      <c r="K185" s="10" t="s">
        <v>844</v>
      </c>
      <c r="L185" s="4"/>
      <c r="M185" s="4"/>
      <c r="N185" s="4"/>
      <c r="O185" s="4"/>
      <c r="P185" s="22" t="s">
        <v>839</v>
      </c>
      <c r="Q185" s="4"/>
      <c r="R185" s="4"/>
      <c r="S185" s="4"/>
      <c r="T185" s="4"/>
      <c r="U185" s="4"/>
      <c r="V185" s="4"/>
      <c r="W185" s="4"/>
      <c r="X185" s="4" t="s">
        <v>29</v>
      </c>
    </row>
    <row r="186" spans="1:24" ht="60.75" customHeight="1">
      <c r="A186" s="6">
        <v>2015</v>
      </c>
      <c r="B186" s="240" t="s">
        <v>845</v>
      </c>
      <c r="C186" s="234" t="s">
        <v>63</v>
      </c>
      <c r="D186" s="6" t="s">
        <v>846</v>
      </c>
      <c r="E186" s="230" t="s">
        <v>847</v>
      </c>
      <c r="F186" s="6" t="s">
        <v>73</v>
      </c>
      <c r="G186" s="6"/>
      <c r="H186" s="71"/>
      <c r="I186" s="6" t="s">
        <v>848</v>
      </c>
      <c r="J186" s="10" t="s">
        <v>78</v>
      </c>
      <c r="K186" s="6" t="s">
        <v>849</v>
      </c>
      <c r="L186" s="10" t="s">
        <v>626</v>
      </c>
      <c r="M186" s="4" t="s">
        <v>81</v>
      </c>
      <c r="N186" s="4"/>
      <c r="O186" s="4"/>
      <c r="P186" s="22" t="s">
        <v>850</v>
      </c>
      <c r="Q186" s="4"/>
      <c r="R186" s="4"/>
      <c r="S186" s="4"/>
      <c r="T186" s="4"/>
      <c r="U186" s="4"/>
      <c r="V186" s="4"/>
      <c r="W186" s="4"/>
      <c r="X186" s="4" t="s">
        <v>29</v>
      </c>
    </row>
    <row r="187" spans="1:24" ht="63.75">
      <c r="A187" s="6">
        <v>2015</v>
      </c>
      <c r="B187" s="240" t="s">
        <v>845</v>
      </c>
      <c r="C187" s="6" t="s">
        <v>51</v>
      </c>
      <c r="D187" s="6" t="s">
        <v>851</v>
      </c>
      <c r="E187" s="230" t="s">
        <v>852</v>
      </c>
      <c r="F187" s="6" t="s">
        <v>40</v>
      </c>
      <c r="G187" s="6"/>
      <c r="H187" s="231"/>
      <c r="I187" s="6" t="s">
        <v>848</v>
      </c>
      <c r="J187" s="10" t="s">
        <v>78</v>
      </c>
      <c r="K187" s="6" t="s">
        <v>853</v>
      </c>
      <c r="L187" s="10" t="s">
        <v>854</v>
      </c>
      <c r="M187" s="4" t="s">
        <v>81</v>
      </c>
      <c r="N187" s="4"/>
      <c r="O187" s="4"/>
      <c r="P187" s="22" t="s">
        <v>850</v>
      </c>
      <c r="Q187" s="4"/>
      <c r="R187" s="4"/>
      <c r="S187" s="4"/>
      <c r="T187" s="4"/>
      <c r="U187" s="4"/>
      <c r="V187" s="4"/>
      <c r="W187" s="4"/>
      <c r="X187" s="4" t="s">
        <v>29</v>
      </c>
    </row>
    <row r="188" spans="1:24" ht="76.5">
      <c r="A188" s="6">
        <v>2015</v>
      </c>
      <c r="B188" s="240">
        <v>42267</v>
      </c>
      <c r="C188" s="3" t="s">
        <v>90</v>
      </c>
      <c r="D188" s="229" t="s">
        <v>855</v>
      </c>
      <c r="E188" s="230" t="s">
        <v>856</v>
      </c>
      <c r="F188" s="3" t="s">
        <v>32</v>
      </c>
      <c r="G188" s="6" t="s">
        <v>33</v>
      </c>
      <c r="H188" s="71">
        <v>480000000</v>
      </c>
      <c r="I188" s="6"/>
      <c r="J188" s="10"/>
      <c r="K188" s="10"/>
      <c r="L188" s="280"/>
      <c r="M188" s="4"/>
      <c r="N188" s="4"/>
      <c r="O188" s="6"/>
      <c r="P188" s="236" t="s">
        <v>857</v>
      </c>
      <c r="Q188" s="4" t="s">
        <v>97</v>
      </c>
      <c r="R188" s="4"/>
      <c r="S188" s="4"/>
      <c r="T188" s="4"/>
      <c r="U188" s="4"/>
      <c r="V188" s="4" t="s">
        <v>858</v>
      </c>
      <c r="W188" s="4"/>
      <c r="X188" s="4" t="s">
        <v>99</v>
      </c>
    </row>
    <row r="189" spans="1:24" ht="63.75">
      <c r="A189" s="6">
        <v>2016</v>
      </c>
      <c r="B189" s="6">
        <v>2016</v>
      </c>
      <c r="C189" s="3" t="s">
        <v>90</v>
      </c>
      <c r="D189" s="3" t="s">
        <v>124</v>
      </c>
      <c r="E189" s="230" t="s">
        <v>125</v>
      </c>
      <c r="F189" s="3" t="s">
        <v>32</v>
      </c>
      <c r="G189" s="3" t="s">
        <v>33</v>
      </c>
      <c r="H189" s="231"/>
      <c r="I189" s="6"/>
      <c r="J189" s="10"/>
      <c r="K189" s="10"/>
      <c r="L189" s="280"/>
      <c r="M189" s="4"/>
      <c r="N189" s="4"/>
      <c r="O189" s="6"/>
      <c r="P189" s="255" t="s">
        <v>126</v>
      </c>
      <c r="Q189" s="4" t="s">
        <v>97</v>
      </c>
      <c r="R189" s="4"/>
      <c r="S189" s="4"/>
      <c r="T189" s="4"/>
      <c r="U189" s="4"/>
      <c r="V189" s="4"/>
      <c r="W189" s="4"/>
      <c r="X189" s="4" t="s">
        <v>99</v>
      </c>
    </row>
    <row r="190" spans="1:24" ht="136.5" customHeight="1">
      <c r="A190" s="6">
        <v>2016</v>
      </c>
      <c r="B190" s="240">
        <v>42377</v>
      </c>
      <c r="C190" s="6" t="s">
        <v>51</v>
      </c>
      <c r="D190" s="229" t="s">
        <v>859</v>
      </c>
      <c r="E190" s="230" t="s">
        <v>860</v>
      </c>
      <c r="F190" s="3" t="s">
        <v>49</v>
      </c>
      <c r="G190" s="3"/>
      <c r="H190" s="231"/>
      <c r="I190" s="6" t="s">
        <v>861</v>
      </c>
      <c r="J190" s="10"/>
      <c r="K190" s="10" t="s">
        <v>861</v>
      </c>
      <c r="L190" s="4"/>
      <c r="M190" s="4"/>
      <c r="N190" s="4"/>
      <c r="O190" s="6"/>
      <c r="P190" s="232" t="s">
        <v>862</v>
      </c>
      <c r="Q190" s="4"/>
      <c r="R190" s="4"/>
      <c r="S190" s="4"/>
      <c r="T190" s="4"/>
      <c r="U190" s="4"/>
      <c r="V190" s="4"/>
      <c r="W190" s="4"/>
      <c r="X190" s="4" t="s">
        <v>29</v>
      </c>
    </row>
    <row r="191" spans="1:24" ht="73.5" customHeight="1">
      <c r="A191" s="6">
        <v>2016</v>
      </c>
      <c r="B191" s="240">
        <v>42421</v>
      </c>
      <c r="C191" s="234" t="s">
        <v>329</v>
      </c>
      <c r="D191" s="229" t="s">
        <v>863</v>
      </c>
      <c r="E191" s="230" t="s">
        <v>864</v>
      </c>
      <c r="F191" s="3" t="s">
        <v>73</v>
      </c>
      <c r="G191" s="6" t="s">
        <v>33</v>
      </c>
      <c r="H191" s="71">
        <v>500000000</v>
      </c>
      <c r="I191" s="6" t="s">
        <v>865</v>
      </c>
      <c r="J191" s="10" t="s">
        <v>78</v>
      </c>
      <c r="K191" s="10" t="s">
        <v>626</v>
      </c>
      <c r="L191" s="4" t="s">
        <v>626</v>
      </c>
      <c r="M191" s="4" t="s">
        <v>81</v>
      </c>
      <c r="N191" s="4" t="s">
        <v>866</v>
      </c>
      <c r="O191" s="6"/>
      <c r="P191" s="235" t="s">
        <v>867</v>
      </c>
      <c r="Q191" s="4" t="s">
        <v>97</v>
      </c>
      <c r="R191" s="4"/>
      <c r="S191" s="4" t="s">
        <v>868</v>
      </c>
      <c r="T191" s="4"/>
      <c r="U191" s="4" t="s">
        <v>869</v>
      </c>
      <c r="V191" s="4"/>
      <c r="W191" s="4" t="s">
        <v>870</v>
      </c>
      <c r="X191" s="4" t="s">
        <v>151</v>
      </c>
    </row>
    <row r="192" spans="1:24" ht="73.5" customHeight="1">
      <c r="A192" s="6">
        <v>2016</v>
      </c>
      <c r="B192" s="240">
        <v>42533</v>
      </c>
      <c r="C192" s="234" t="s">
        <v>46</v>
      </c>
      <c r="D192" s="6" t="s">
        <v>871</v>
      </c>
      <c r="E192" s="230"/>
      <c r="F192" s="6" t="s">
        <v>49</v>
      </c>
      <c r="G192" s="6" t="s">
        <v>33</v>
      </c>
      <c r="H192" s="231"/>
      <c r="I192" s="6"/>
      <c r="J192" s="6"/>
      <c r="K192" s="6"/>
      <c r="L192" s="4"/>
      <c r="M192" s="4"/>
      <c r="N192" s="4"/>
      <c r="O192" s="4"/>
      <c r="P192" s="22" t="s">
        <v>872</v>
      </c>
      <c r="Q192" s="4"/>
      <c r="R192" s="4"/>
      <c r="S192" s="4"/>
      <c r="T192" s="4"/>
      <c r="U192" s="4"/>
      <c r="V192" s="4"/>
      <c r="W192" s="4"/>
      <c r="X192" s="4" t="s">
        <v>29</v>
      </c>
    </row>
    <row r="193" spans="1:24" ht="99">
      <c r="A193" s="6">
        <v>2016</v>
      </c>
      <c r="B193" s="240">
        <v>42675</v>
      </c>
      <c r="C193" s="3" t="s">
        <v>63</v>
      </c>
      <c r="D193" s="6" t="s">
        <v>873</v>
      </c>
      <c r="E193" s="230" t="s">
        <v>874</v>
      </c>
      <c r="F193" s="6" t="s">
        <v>73</v>
      </c>
      <c r="G193" s="6" t="s">
        <v>33</v>
      </c>
      <c r="H193" s="71">
        <v>1500000000</v>
      </c>
      <c r="I193" s="6" t="s">
        <v>875</v>
      </c>
      <c r="J193" s="6" t="s">
        <v>876</v>
      </c>
      <c r="K193" s="6" t="s">
        <v>626</v>
      </c>
      <c r="L193" s="4" t="s">
        <v>626</v>
      </c>
      <c r="M193" s="4" t="s">
        <v>81</v>
      </c>
      <c r="N193" s="4"/>
      <c r="O193" s="4" t="s">
        <v>877</v>
      </c>
      <c r="P193" s="281" t="s">
        <v>878</v>
      </c>
      <c r="Q193" s="4" t="s">
        <v>97</v>
      </c>
      <c r="R193" s="4"/>
      <c r="S193" s="4" t="s">
        <v>875</v>
      </c>
      <c r="T193" s="4"/>
      <c r="U193" s="231" t="s">
        <v>879</v>
      </c>
      <c r="V193" s="4"/>
      <c r="W193" s="282" t="s">
        <v>880</v>
      </c>
      <c r="X193" s="4" t="s">
        <v>456</v>
      </c>
    </row>
    <row r="194" spans="1:24" ht="93" customHeight="1">
      <c r="A194" s="6">
        <v>2017</v>
      </c>
      <c r="B194" s="240">
        <v>42826</v>
      </c>
      <c r="C194" s="3" t="s">
        <v>63</v>
      </c>
      <c r="D194" s="6" t="s">
        <v>881</v>
      </c>
      <c r="E194" s="230" t="s">
        <v>882</v>
      </c>
      <c r="F194" s="6" t="s">
        <v>73</v>
      </c>
      <c r="G194" s="6" t="s">
        <v>33</v>
      </c>
      <c r="H194" s="71">
        <v>1000000000</v>
      </c>
      <c r="I194" s="6" t="s">
        <v>78</v>
      </c>
      <c r="J194" s="10" t="s">
        <v>78</v>
      </c>
      <c r="K194" s="6" t="s">
        <v>626</v>
      </c>
      <c r="L194" s="4" t="s">
        <v>626</v>
      </c>
      <c r="M194" s="4" t="s">
        <v>81</v>
      </c>
      <c r="N194" s="4"/>
      <c r="O194" s="4" t="s">
        <v>883</v>
      </c>
      <c r="P194" s="254" t="s">
        <v>884</v>
      </c>
      <c r="Q194" s="4"/>
      <c r="R194" s="4"/>
      <c r="S194" s="4"/>
      <c r="T194" s="4"/>
      <c r="U194" s="231"/>
      <c r="V194" s="4" t="s">
        <v>885</v>
      </c>
      <c r="W194" s="4"/>
      <c r="X194" s="4" t="s">
        <v>456</v>
      </c>
    </row>
    <row r="195" spans="1:24" ht="90.75" customHeight="1">
      <c r="A195" s="6">
        <v>2017</v>
      </c>
      <c r="B195" s="240">
        <v>42856</v>
      </c>
      <c r="C195" s="3" t="s">
        <v>63</v>
      </c>
      <c r="D195" s="6" t="s">
        <v>886</v>
      </c>
      <c r="E195" s="230" t="s">
        <v>887</v>
      </c>
      <c r="F195" s="6" t="s">
        <v>73</v>
      </c>
      <c r="G195" s="6"/>
      <c r="H195" s="71"/>
      <c r="I195" s="6" t="s">
        <v>78</v>
      </c>
      <c r="J195" s="10" t="s">
        <v>78</v>
      </c>
      <c r="K195" s="6" t="s">
        <v>626</v>
      </c>
      <c r="L195" s="4" t="s">
        <v>626</v>
      </c>
      <c r="M195" s="4" t="s">
        <v>81</v>
      </c>
      <c r="N195" s="4"/>
      <c r="O195" s="4"/>
      <c r="P195" s="254" t="s">
        <v>888</v>
      </c>
      <c r="Q195" s="4"/>
      <c r="R195" s="4"/>
      <c r="S195" s="4"/>
      <c r="T195" s="4"/>
      <c r="U195" s="231"/>
      <c r="V195" s="4"/>
      <c r="W195" s="4"/>
      <c r="X195" s="4" t="s">
        <v>29</v>
      </c>
    </row>
    <row r="196" spans="1:24" ht="127.5">
      <c r="A196" s="6">
        <v>2017</v>
      </c>
      <c r="B196" s="240">
        <v>42916</v>
      </c>
      <c r="C196" s="6" t="s">
        <v>329</v>
      </c>
      <c r="D196" s="6" t="s">
        <v>889</v>
      </c>
      <c r="E196" s="230" t="s">
        <v>890</v>
      </c>
      <c r="F196" s="6" t="s">
        <v>73</v>
      </c>
      <c r="G196" s="6" t="s">
        <v>33</v>
      </c>
      <c r="H196" s="71">
        <v>8000000</v>
      </c>
      <c r="I196" s="6" t="s">
        <v>891</v>
      </c>
      <c r="J196" s="10" t="s">
        <v>78</v>
      </c>
      <c r="K196" s="6" t="s">
        <v>892</v>
      </c>
      <c r="L196" s="4" t="s">
        <v>626</v>
      </c>
      <c r="M196" s="4" t="s">
        <v>81</v>
      </c>
      <c r="N196" s="4" t="s">
        <v>893</v>
      </c>
      <c r="O196" s="4"/>
      <c r="P196" s="260" t="s">
        <v>894</v>
      </c>
      <c r="Q196" s="4" t="s">
        <v>97</v>
      </c>
      <c r="R196" s="4"/>
      <c r="S196" s="4" t="s">
        <v>414</v>
      </c>
      <c r="T196" s="4"/>
      <c r="U196" s="231" t="s">
        <v>895</v>
      </c>
      <c r="V196" s="4"/>
      <c r="W196" s="4" t="s">
        <v>896</v>
      </c>
      <c r="X196" s="4" t="s">
        <v>151</v>
      </c>
    </row>
    <row r="197" spans="1:24" ht="67.5">
      <c r="A197" s="6">
        <v>2017</v>
      </c>
      <c r="B197" s="240">
        <v>43054</v>
      </c>
      <c r="C197" s="3" t="s">
        <v>63</v>
      </c>
      <c r="D197" s="6" t="s">
        <v>897</v>
      </c>
      <c r="E197" s="230" t="s">
        <v>898</v>
      </c>
      <c r="F197" s="234" t="s">
        <v>54</v>
      </c>
      <c r="G197" s="6" t="s">
        <v>33</v>
      </c>
      <c r="H197" s="231"/>
      <c r="I197" s="6"/>
      <c r="J197" s="6"/>
      <c r="K197" s="6"/>
      <c r="L197" s="4"/>
      <c r="M197" s="4"/>
      <c r="N197" s="4"/>
      <c r="O197" s="4"/>
      <c r="P197" s="277" t="s">
        <v>899</v>
      </c>
      <c r="Q197" s="4"/>
      <c r="R197" s="4"/>
      <c r="S197" s="4"/>
      <c r="T197" s="4"/>
      <c r="U197" s="4"/>
      <c r="V197" s="4"/>
      <c r="W197" s="4"/>
      <c r="X197" s="4" t="s">
        <v>29</v>
      </c>
    </row>
    <row r="198" spans="1:24" ht="63.75">
      <c r="A198" s="6">
        <v>2017</v>
      </c>
      <c r="B198" s="240">
        <v>43063</v>
      </c>
      <c r="C198" s="234" t="s">
        <v>46</v>
      </c>
      <c r="D198" s="6" t="s">
        <v>900</v>
      </c>
      <c r="E198" s="230"/>
      <c r="F198" s="6" t="s">
        <v>49</v>
      </c>
      <c r="G198" s="6" t="s">
        <v>33</v>
      </c>
      <c r="H198" s="231"/>
      <c r="I198" s="6"/>
      <c r="J198" s="6"/>
      <c r="K198" s="6"/>
      <c r="L198" s="4"/>
      <c r="M198" s="4"/>
      <c r="N198" s="4"/>
      <c r="O198" s="4"/>
      <c r="P198" s="22" t="s">
        <v>901</v>
      </c>
      <c r="Q198" s="4"/>
      <c r="R198" s="4"/>
      <c r="S198" s="4"/>
      <c r="T198" s="4"/>
      <c r="U198" s="4"/>
      <c r="V198" s="4"/>
      <c r="W198" s="4"/>
      <c r="X198" s="4" t="s">
        <v>29</v>
      </c>
    </row>
    <row r="199" spans="1:24" ht="101.25" customHeight="1">
      <c r="A199" s="6">
        <v>2017</v>
      </c>
      <c r="B199" s="240">
        <v>43063</v>
      </c>
      <c r="C199" s="6" t="s">
        <v>51</v>
      </c>
      <c r="D199" s="6" t="s">
        <v>902</v>
      </c>
      <c r="E199" s="230"/>
      <c r="F199" s="3" t="s">
        <v>289</v>
      </c>
      <c r="G199" s="6"/>
      <c r="H199" s="231"/>
      <c r="I199" s="6" t="s">
        <v>903</v>
      </c>
      <c r="J199" s="10"/>
      <c r="K199" s="10" t="s">
        <v>904</v>
      </c>
      <c r="L199" s="4"/>
      <c r="M199" s="4"/>
      <c r="N199" s="4"/>
      <c r="O199" s="4"/>
      <c r="P199" s="22" t="s">
        <v>901</v>
      </c>
      <c r="Q199" s="4"/>
      <c r="R199" s="4"/>
      <c r="S199" s="4"/>
      <c r="T199" s="4"/>
      <c r="U199" s="4"/>
      <c r="V199" s="4"/>
      <c r="W199" s="4"/>
      <c r="X199" s="4" t="s">
        <v>29</v>
      </c>
    </row>
    <row r="200" spans="1:24" ht="76.5">
      <c r="A200" s="6">
        <v>2017</v>
      </c>
      <c r="B200" s="240">
        <v>43063</v>
      </c>
      <c r="C200" s="6" t="s">
        <v>51</v>
      </c>
      <c r="D200" s="6" t="s">
        <v>905</v>
      </c>
      <c r="E200" s="230" t="s">
        <v>906</v>
      </c>
      <c r="F200" s="3" t="s">
        <v>183</v>
      </c>
      <c r="G200" s="6" t="s">
        <v>129</v>
      </c>
      <c r="H200" s="231"/>
      <c r="I200" s="6" t="s">
        <v>907</v>
      </c>
      <c r="J200" s="10" t="s">
        <v>908</v>
      </c>
      <c r="K200" s="10" t="s">
        <v>909</v>
      </c>
      <c r="L200" s="10" t="s">
        <v>910</v>
      </c>
      <c r="M200" s="4" t="s">
        <v>911</v>
      </c>
      <c r="N200" s="4"/>
      <c r="O200" s="4"/>
      <c r="P200" s="276" t="s">
        <v>912</v>
      </c>
      <c r="Q200" s="4" t="s">
        <v>97</v>
      </c>
      <c r="R200" s="4"/>
      <c r="S200" s="4" t="s">
        <v>913</v>
      </c>
      <c r="T200" s="4"/>
      <c r="U200" s="4"/>
      <c r="V200" s="4"/>
      <c r="W200" s="4"/>
      <c r="X200" s="4" t="s">
        <v>29</v>
      </c>
    </row>
    <row r="201" spans="1:24" ht="123.75">
      <c r="A201" s="6">
        <v>2017</v>
      </c>
      <c r="B201" s="240">
        <v>43087</v>
      </c>
      <c r="C201" s="234" t="s">
        <v>437</v>
      </c>
      <c r="D201" s="229" t="s">
        <v>914</v>
      </c>
      <c r="E201" s="230" t="s">
        <v>915</v>
      </c>
      <c r="F201" s="3" t="s">
        <v>73</v>
      </c>
      <c r="G201" s="339" t="s">
        <v>1707</v>
      </c>
      <c r="H201" s="71"/>
      <c r="I201" s="6" t="s">
        <v>865</v>
      </c>
      <c r="J201" s="10" t="s">
        <v>78</v>
      </c>
      <c r="K201" s="10" t="s">
        <v>916</v>
      </c>
      <c r="L201" s="4" t="s">
        <v>626</v>
      </c>
      <c r="M201" s="4" t="s">
        <v>81</v>
      </c>
      <c r="N201" s="4" t="s">
        <v>917</v>
      </c>
      <c r="O201" s="6"/>
      <c r="P201" s="283" t="s">
        <v>918</v>
      </c>
      <c r="Q201" s="4" t="s">
        <v>97</v>
      </c>
      <c r="R201" s="4" t="s">
        <v>919</v>
      </c>
      <c r="S201" s="264" t="s">
        <v>730</v>
      </c>
      <c r="T201" s="4"/>
      <c r="U201" s="4" t="s">
        <v>920</v>
      </c>
      <c r="V201" s="4" t="s">
        <v>921</v>
      </c>
      <c r="W201" s="4"/>
      <c r="X201" s="4" t="s">
        <v>151</v>
      </c>
    </row>
    <row r="202" spans="1:24" ht="225">
      <c r="A202" s="6">
        <v>2018</v>
      </c>
      <c r="B202" s="240">
        <v>43163</v>
      </c>
      <c r="C202" s="234" t="s">
        <v>63</v>
      </c>
      <c r="D202" s="6" t="s">
        <v>922</v>
      </c>
      <c r="E202" s="230" t="s">
        <v>923</v>
      </c>
      <c r="F202" s="6" t="s">
        <v>107</v>
      </c>
      <c r="G202" s="6" t="s">
        <v>129</v>
      </c>
      <c r="H202" s="71">
        <v>1000000000</v>
      </c>
      <c r="I202" s="6" t="s">
        <v>924</v>
      </c>
      <c r="J202" s="6"/>
      <c r="K202" s="6"/>
      <c r="L202" s="4"/>
      <c r="M202" s="4"/>
      <c r="O202" s="4"/>
      <c r="P202" s="278" t="s">
        <v>925</v>
      </c>
      <c r="Q202" s="4" t="s">
        <v>97</v>
      </c>
      <c r="R202" s="4"/>
      <c r="S202" s="4" t="s">
        <v>573</v>
      </c>
      <c r="T202" s="4"/>
      <c r="U202" s="4"/>
      <c r="V202" s="4"/>
      <c r="W202" s="4"/>
      <c r="X202" s="4" t="s">
        <v>151</v>
      </c>
    </row>
    <row r="203" spans="1:24" ht="90" customHeight="1">
      <c r="A203" s="6">
        <v>2018</v>
      </c>
      <c r="B203" s="240">
        <v>43163</v>
      </c>
      <c r="C203" s="234" t="s">
        <v>63</v>
      </c>
      <c r="D203" s="6" t="s">
        <v>926</v>
      </c>
      <c r="E203" s="230" t="s">
        <v>927</v>
      </c>
      <c r="F203" s="6" t="s">
        <v>928</v>
      </c>
      <c r="G203" s="6" t="s">
        <v>157</v>
      </c>
      <c r="H203" s="231"/>
      <c r="I203" s="6"/>
      <c r="J203" s="6"/>
      <c r="K203" s="6"/>
      <c r="L203" s="4" t="s">
        <v>929</v>
      </c>
      <c r="M203" s="4" t="s">
        <v>930</v>
      </c>
      <c r="N203" s="4"/>
      <c r="O203" s="4"/>
      <c r="P203" s="22" t="s">
        <v>931</v>
      </c>
      <c r="Q203" s="4" t="s">
        <v>97</v>
      </c>
      <c r="R203" s="4"/>
      <c r="S203" s="4" t="s">
        <v>932</v>
      </c>
      <c r="T203" s="4"/>
      <c r="U203" s="4"/>
      <c r="V203" s="4"/>
      <c r="W203" s="4"/>
      <c r="X203" s="4" t="s">
        <v>29</v>
      </c>
    </row>
    <row r="204" spans="1:24" ht="84" customHeight="1">
      <c r="A204" s="6">
        <v>2018</v>
      </c>
      <c r="B204" s="240">
        <v>43163</v>
      </c>
      <c r="C204" s="234" t="s">
        <v>63</v>
      </c>
      <c r="D204" s="6" t="s">
        <v>933</v>
      </c>
      <c r="E204" s="230" t="s">
        <v>934</v>
      </c>
      <c r="F204" s="3" t="s">
        <v>32</v>
      </c>
      <c r="G204" s="6"/>
      <c r="H204" s="231"/>
      <c r="I204" s="6"/>
      <c r="J204" s="6"/>
      <c r="K204" s="6"/>
      <c r="L204" s="4"/>
      <c r="M204" s="4"/>
      <c r="N204" s="4"/>
      <c r="O204" s="4"/>
      <c r="P204" s="22" t="s">
        <v>931</v>
      </c>
      <c r="Q204" s="4"/>
      <c r="R204" s="4"/>
      <c r="S204" s="4" t="s">
        <v>935</v>
      </c>
      <c r="T204" s="4"/>
      <c r="U204" s="4"/>
      <c r="V204" s="4"/>
      <c r="W204" s="4"/>
      <c r="X204" s="4" t="s">
        <v>29</v>
      </c>
    </row>
    <row r="205" spans="1:24" ht="63.75">
      <c r="A205" s="6">
        <v>2018</v>
      </c>
      <c r="B205" s="240">
        <v>43163</v>
      </c>
      <c r="C205" s="234" t="s">
        <v>90</v>
      </c>
      <c r="D205" s="6" t="s">
        <v>936</v>
      </c>
      <c r="E205" s="230"/>
      <c r="F205" s="3" t="s">
        <v>183</v>
      </c>
      <c r="G205" s="6" t="s">
        <v>33</v>
      </c>
      <c r="H205" s="231"/>
      <c r="I205" s="6"/>
      <c r="J205" s="6"/>
      <c r="K205" s="6"/>
      <c r="L205" s="4"/>
      <c r="M205" s="4"/>
      <c r="N205" s="4"/>
      <c r="O205" s="4"/>
      <c r="P205" s="22" t="s">
        <v>931</v>
      </c>
      <c r="Q205" s="4"/>
      <c r="R205" s="4"/>
      <c r="S205" s="4" t="s">
        <v>913</v>
      </c>
      <c r="T205" s="4"/>
      <c r="U205" s="4"/>
      <c r="V205" s="4"/>
      <c r="W205" s="4"/>
      <c r="X205" s="4" t="s">
        <v>90</v>
      </c>
    </row>
    <row r="206" spans="1:24" ht="178.5">
      <c r="A206" s="6">
        <v>2018</v>
      </c>
      <c r="B206" s="240">
        <v>43163</v>
      </c>
      <c r="C206" s="234" t="s">
        <v>63</v>
      </c>
      <c r="D206" s="6" t="s">
        <v>937</v>
      </c>
      <c r="E206" s="230" t="s">
        <v>938</v>
      </c>
      <c r="F206" s="6" t="s">
        <v>73</v>
      </c>
      <c r="G206" s="6"/>
      <c r="H206" s="71">
        <v>5000000000</v>
      </c>
      <c r="I206" s="6"/>
      <c r="J206" s="6"/>
      <c r="K206" s="6"/>
      <c r="L206" s="4" t="s">
        <v>939</v>
      </c>
      <c r="M206" s="4" t="s">
        <v>940</v>
      </c>
      <c r="N206" s="4" t="s">
        <v>941</v>
      </c>
      <c r="O206" s="4"/>
      <c r="P206" s="237" t="s">
        <v>942</v>
      </c>
      <c r="Q206" s="4"/>
      <c r="R206" s="4"/>
      <c r="S206" s="4"/>
      <c r="T206" s="4"/>
      <c r="U206" s="4"/>
      <c r="V206" s="4"/>
      <c r="W206" s="4"/>
      <c r="X206" s="4" t="s">
        <v>151</v>
      </c>
    </row>
    <row r="207" spans="1:24" ht="146.25">
      <c r="A207" s="6">
        <v>2018</v>
      </c>
      <c r="B207" s="240">
        <v>43439</v>
      </c>
      <c r="C207" s="6" t="s">
        <v>51</v>
      </c>
      <c r="D207" s="6" t="s">
        <v>943</v>
      </c>
      <c r="E207" s="230" t="s">
        <v>944</v>
      </c>
      <c r="F207" s="6" t="s">
        <v>107</v>
      </c>
      <c r="G207" s="6" t="s">
        <v>129</v>
      </c>
      <c r="H207" s="231"/>
      <c r="I207" s="6" t="s">
        <v>945</v>
      </c>
      <c r="J207" s="6"/>
      <c r="K207" s="6" t="s">
        <v>946</v>
      </c>
      <c r="L207" s="284"/>
      <c r="M207" s="4"/>
      <c r="N207" s="4"/>
      <c r="O207" s="4"/>
      <c r="P207" s="260" t="s">
        <v>947</v>
      </c>
      <c r="Q207" s="4"/>
      <c r="R207" s="4"/>
      <c r="S207" s="4"/>
      <c r="T207" s="4"/>
      <c r="U207" s="4"/>
      <c r="V207" s="4"/>
      <c r="W207" s="4"/>
      <c r="X207" s="4" t="s">
        <v>29</v>
      </c>
    </row>
    <row r="208" spans="1:24" ht="45">
      <c r="A208" s="6">
        <v>2019</v>
      </c>
      <c r="B208" s="240">
        <v>43559</v>
      </c>
      <c r="C208" s="234" t="s">
        <v>46</v>
      </c>
      <c r="D208" s="6" t="s">
        <v>948</v>
      </c>
      <c r="E208" s="230" t="s">
        <v>949</v>
      </c>
      <c r="F208" s="6" t="s">
        <v>49</v>
      </c>
      <c r="G208" s="6" t="s">
        <v>33</v>
      </c>
      <c r="H208" s="231"/>
      <c r="I208" s="6"/>
      <c r="J208" s="6"/>
      <c r="K208" s="6"/>
      <c r="L208" s="4"/>
      <c r="M208" s="4"/>
      <c r="N208" s="4"/>
      <c r="O208" s="4"/>
      <c r="P208" s="22" t="s">
        <v>950</v>
      </c>
      <c r="Q208" s="4"/>
      <c r="R208" s="4"/>
      <c r="S208" s="4"/>
      <c r="T208" s="4"/>
      <c r="U208" s="4"/>
      <c r="V208" s="4"/>
      <c r="W208" s="4"/>
      <c r="X208" s="4" t="s">
        <v>29</v>
      </c>
    </row>
    <row r="209" spans="1:24" ht="101.25" customHeight="1">
      <c r="A209" s="6">
        <v>2019</v>
      </c>
      <c r="B209" s="240">
        <v>43559</v>
      </c>
      <c r="C209" s="234" t="s">
        <v>63</v>
      </c>
      <c r="D209" s="4" t="s">
        <v>951</v>
      </c>
      <c r="E209" s="230" t="s">
        <v>952</v>
      </c>
      <c r="F209" s="3" t="s">
        <v>183</v>
      </c>
      <c r="G209" s="6" t="s">
        <v>129</v>
      </c>
      <c r="H209" s="231"/>
      <c r="I209" s="6"/>
      <c r="J209" s="6"/>
      <c r="K209" s="6"/>
      <c r="L209" s="4"/>
      <c r="M209" s="4"/>
      <c r="N209" s="4"/>
      <c r="O209" s="4"/>
      <c r="P209" s="260" t="s">
        <v>953</v>
      </c>
      <c r="Q209" s="4"/>
      <c r="R209" s="4"/>
      <c r="S209" s="4" t="s">
        <v>913</v>
      </c>
      <c r="T209" s="4"/>
      <c r="U209" s="4"/>
      <c r="V209" s="4"/>
      <c r="W209" s="4"/>
      <c r="X209" s="4" t="s">
        <v>29</v>
      </c>
    </row>
    <row r="210" spans="1:24" ht="135.75" customHeight="1">
      <c r="A210" s="6">
        <v>2019</v>
      </c>
      <c r="B210" s="240">
        <v>43559</v>
      </c>
      <c r="C210" s="234" t="s">
        <v>63</v>
      </c>
      <c r="D210" s="4" t="s">
        <v>954</v>
      </c>
      <c r="E210" s="230"/>
      <c r="F210" s="3" t="s">
        <v>183</v>
      </c>
      <c r="G210" s="4"/>
      <c r="H210" s="231"/>
      <c r="I210" s="6"/>
      <c r="J210" s="6"/>
      <c r="K210" s="6"/>
      <c r="L210" s="4"/>
      <c r="M210" s="4"/>
      <c r="N210" s="4"/>
      <c r="O210" s="4"/>
      <c r="P210" s="23" t="s">
        <v>953</v>
      </c>
      <c r="Q210" s="4"/>
      <c r="R210" s="4"/>
      <c r="S210" s="4"/>
      <c r="T210" s="4"/>
      <c r="U210" s="4"/>
      <c r="V210" s="4"/>
      <c r="W210" s="4"/>
      <c r="X210" s="4" t="s">
        <v>29</v>
      </c>
    </row>
    <row r="211" spans="1:24" ht="132.75" customHeight="1">
      <c r="A211" s="6">
        <v>2019</v>
      </c>
      <c r="B211" s="240">
        <v>43559</v>
      </c>
      <c r="C211" s="234" t="s">
        <v>63</v>
      </c>
      <c r="D211" s="4" t="s">
        <v>955</v>
      </c>
      <c r="E211" s="230"/>
      <c r="F211" s="3" t="s">
        <v>192</v>
      </c>
      <c r="G211" s="4" t="s">
        <v>129</v>
      </c>
      <c r="H211" s="231"/>
      <c r="I211" s="6"/>
      <c r="J211" s="6"/>
      <c r="K211" s="6"/>
      <c r="L211" s="4"/>
      <c r="M211" s="4"/>
      <c r="N211" s="4"/>
      <c r="O211" s="4"/>
      <c r="P211" s="254" t="s">
        <v>953</v>
      </c>
      <c r="Q211" s="4"/>
      <c r="R211" s="4"/>
      <c r="S211" s="4"/>
      <c r="T211" s="4"/>
      <c r="U211" s="4"/>
      <c r="V211" s="4"/>
      <c r="W211" s="4"/>
      <c r="X211" s="4" t="s">
        <v>29</v>
      </c>
    </row>
    <row r="212" spans="1:24" ht="51">
      <c r="A212" s="6">
        <v>2019</v>
      </c>
      <c r="B212" s="240">
        <v>43559</v>
      </c>
      <c r="C212" s="234" t="s">
        <v>63</v>
      </c>
      <c r="D212" s="4" t="s">
        <v>956</v>
      </c>
      <c r="E212" s="230"/>
      <c r="F212" s="285" t="s">
        <v>422</v>
      </c>
      <c r="G212" s="4"/>
      <c r="H212" s="231"/>
      <c r="I212" s="6"/>
      <c r="J212" s="6"/>
      <c r="K212" s="6"/>
      <c r="L212" s="4"/>
      <c r="M212" s="4"/>
      <c r="N212" s="4"/>
      <c r="O212" s="4"/>
      <c r="P212" s="23" t="s">
        <v>953</v>
      </c>
      <c r="Q212" s="4"/>
      <c r="R212" s="4"/>
      <c r="S212" s="4"/>
      <c r="T212" s="4"/>
      <c r="U212" s="4"/>
      <c r="V212" s="4"/>
      <c r="W212" s="4"/>
      <c r="X212" s="4" t="s">
        <v>29</v>
      </c>
    </row>
    <row r="213" spans="1:24" ht="113.25" customHeight="1">
      <c r="A213" s="6">
        <v>2019</v>
      </c>
      <c r="B213" s="240">
        <v>43559</v>
      </c>
      <c r="C213" s="234" t="s">
        <v>63</v>
      </c>
      <c r="D213" s="4" t="s">
        <v>957</v>
      </c>
      <c r="E213" s="230"/>
      <c r="F213" s="6" t="s">
        <v>40</v>
      </c>
      <c r="G213" s="4"/>
      <c r="H213" s="231"/>
      <c r="I213" s="6"/>
      <c r="J213" s="6"/>
      <c r="K213" s="6"/>
      <c r="L213" s="4"/>
      <c r="M213" s="4"/>
      <c r="N213" s="4"/>
      <c r="O213" s="4"/>
      <c r="P213" s="23" t="s">
        <v>953</v>
      </c>
      <c r="Q213" s="4"/>
      <c r="R213" s="4"/>
      <c r="S213" s="4"/>
      <c r="T213" s="4"/>
      <c r="U213" s="4"/>
      <c r="V213" s="4"/>
      <c r="W213" s="4"/>
      <c r="X213" s="4" t="s">
        <v>29</v>
      </c>
    </row>
    <row r="214" spans="1:24" ht="140.25">
      <c r="A214" s="6">
        <v>2019</v>
      </c>
      <c r="B214" s="240">
        <v>43559</v>
      </c>
      <c r="C214" s="3" t="s">
        <v>391</v>
      </c>
      <c r="D214" s="4" t="s">
        <v>958</v>
      </c>
      <c r="E214" s="230" t="s">
        <v>959</v>
      </c>
      <c r="F214" s="3" t="s">
        <v>289</v>
      </c>
      <c r="G214" s="4"/>
      <c r="H214" s="231"/>
      <c r="I214" s="6"/>
      <c r="J214" s="6"/>
      <c r="K214" s="6"/>
      <c r="L214" s="4"/>
      <c r="N214" s="4"/>
      <c r="O214" s="4"/>
      <c r="P214" s="22" t="s">
        <v>960</v>
      </c>
      <c r="Q214" s="4"/>
      <c r="R214" s="4"/>
      <c r="S214" s="4" t="s">
        <v>69</v>
      </c>
      <c r="T214" s="4"/>
      <c r="U214" s="4"/>
      <c r="V214" s="4"/>
      <c r="W214" s="4"/>
      <c r="X214" s="4" t="s">
        <v>29</v>
      </c>
    </row>
    <row r="215" spans="1:24" ht="66" customHeight="1">
      <c r="A215" s="6">
        <v>2019</v>
      </c>
      <c r="B215" s="240">
        <v>43559</v>
      </c>
      <c r="C215" s="3" t="s">
        <v>24</v>
      </c>
      <c r="D215" s="4" t="s">
        <v>961</v>
      </c>
      <c r="E215" s="230"/>
      <c r="F215" s="6" t="s">
        <v>136</v>
      </c>
      <c r="G215" s="4"/>
      <c r="H215" s="231"/>
      <c r="I215" s="6"/>
      <c r="J215" s="6"/>
      <c r="K215" s="6"/>
      <c r="L215" s="4"/>
      <c r="M215" s="4"/>
      <c r="N215" s="4"/>
      <c r="O215" s="4"/>
      <c r="P215" s="22" t="s">
        <v>950</v>
      </c>
      <c r="Q215" s="4"/>
      <c r="R215" s="4"/>
      <c r="S215" s="4"/>
      <c r="T215" s="4"/>
      <c r="U215" s="4"/>
      <c r="V215" s="4"/>
      <c r="W215" s="4"/>
      <c r="X215" s="4" t="s">
        <v>29</v>
      </c>
    </row>
    <row r="216" spans="1:24" ht="102.75" customHeight="1">
      <c r="A216" s="6">
        <v>2019</v>
      </c>
      <c r="B216" s="240">
        <v>43559</v>
      </c>
      <c r="C216" s="234" t="s">
        <v>63</v>
      </c>
      <c r="D216" s="4" t="s">
        <v>962</v>
      </c>
      <c r="E216" s="230"/>
      <c r="F216" s="6" t="s">
        <v>40</v>
      </c>
      <c r="G216" s="4" t="s">
        <v>129</v>
      </c>
      <c r="H216" s="231"/>
      <c r="I216" s="6" t="s">
        <v>963</v>
      </c>
      <c r="J216" s="6"/>
      <c r="K216" s="6" t="s">
        <v>964</v>
      </c>
      <c r="L216" s="4"/>
      <c r="M216" s="4"/>
      <c r="N216" s="4"/>
      <c r="O216" s="4"/>
      <c r="P216" s="22" t="s">
        <v>950</v>
      </c>
      <c r="Q216" s="4"/>
      <c r="R216" s="4"/>
      <c r="S216" s="4"/>
      <c r="T216" s="4"/>
      <c r="U216" s="4"/>
      <c r="V216" s="4"/>
      <c r="W216" s="4"/>
      <c r="X216" s="4" t="s">
        <v>29</v>
      </c>
    </row>
    <row r="217" spans="1:24" ht="135">
      <c r="A217" s="6">
        <v>2019</v>
      </c>
      <c r="B217" s="240">
        <v>43559</v>
      </c>
      <c r="C217" s="6" t="s">
        <v>51</v>
      </c>
      <c r="D217" s="4" t="s">
        <v>965</v>
      </c>
      <c r="E217" s="230" t="s">
        <v>966</v>
      </c>
      <c r="F217" s="6" t="s">
        <v>40</v>
      </c>
      <c r="G217" s="4"/>
      <c r="H217" s="231"/>
      <c r="I217" s="6" t="s">
        <v>967</v>
      </c>
      <c r="J217" s="6"/>
      <c r="K217" s="6" t="s">
        <v>968</v>
      </c>
      <c r="L217" s="4"/>
      <c r="M217" s="4"/>
      <c r="N217" s="4"/>
      <c r="O217" s="4"/>
      <c r="P217" s="278" t="s">
        <v>969</v>
      </c>
      <c r="Q217" s="4"/>
      <c r="R217" s="4"/>
      <c r="S217" s="4"/>
      <c r="T217" s="4"/>
      <c r="U217" s="4"/>
      <c r="V217" s="4"/>
      <c r="W217" s="4"/>
      <c r="X217" s="4" t="s">
        <v>29</v>
      </c>
    </row>
    <row r="218" spans="1:24" ht="180">
      <c r="A218" s="6">
        <v>2019</v>
      </c>
      <c r="B218" s="240">
        <v>43559</v>
      </c>
      <c r="C218" s="6" t="s">
        <v>51</v>
      </c>
      <c r="D218" s="264" t="s">
        <v>970</v>
      </c>
      <c r="E218" s="230" t="s">
        <v>971</v>
      </c>
      <c r="F218" s="6" t="s">
        <v>40</v>
      </c>
      <c r="G218" s="4"/>
      <c r="H218" s="231"/>
      <c r="I218" s="32" t="s">
        <v>972</v>
      </c>
      <c r="J218" s="32"/>
      <c r="K218" s="32" t="s">
        <v>973</v>
      </c>
      <c r="L218" s="4"/>
      <c r="M218" s="4"/>
      <c r="N218" s="4"/>
      <c r="O218" s="4"/>
      <c r="P218" s="278" t="s">
        <v>974</v>
      </c>
      <c r="Q218" s="4"/>
      <c r="R218" s="4"/>
      <c r="S218" s="4"/>
      <c r="T218" s="4"/>
      <c r="U218" s="4"/>
      <c r="V218" s="4"/>
      <c r="W218" s="4"/>
      <c r="X218" s="4" t="s">
        <v>29</v>
      </c>
    </row>
    <row r="219" spans="1:24" ht="88.5" customHeight="1">
      <c r="A219" s="6">
        <v>2019</v>
      </c>
      <c r="B219" s="240">
        <v>43626</v>
      </c>
      <c r="C219" s="3" t="s">
        <v>24</v>
      </c>
      <c r="D219" s="4" t="s">
        <v>975</v>
      </c>
      <c r="E219" s="230" t="s">
        <v>976</v>
      </c>
      <c r="F219" s="6" t="s">
        <v>977</v>
      </c>
      <c r="G219" s="6" t="s">
        <v>129</v>
      </c>
      <c r="H219" s="231"/>
      <c r="I219" s="6" t="s">
        <v>978</v>
      </c>
      <c r="J219" s="6" t="s">
        <v>978</v>
      </c>
      <c r="K219" s="4" t="s">
        <v>979</v>
      </c>
      <c r="L219" s="4" t="s">
        <v>979</v>
      </c>
      <c r="M219" s="4" t="s">
        <v>980</v>
      </c>
      <c r="N219" s="4"/>
      <c r="O219" s="4"/>
      <c r="P219" s="23" t="s">
        <v>981</v>
      </c>
      <c r="Q219" s="4" t="s">
        <v>97</v>
      </c>
      <c r="R219" s="4"/>
      <c r="S219" s="4" t="s">
        <v>982</v>
      </c>
      <c r="T219" s="264"/>
      <c r="U219" s="264"/>
      <c r="V219" s="264"/>
      <c r="W219" s="264"/>
      <c r="X219" s="4" t="s">
        <v>29</v>
      </c>
    </row>
    <row r="220" spans="1:24" ht="165.75">
      <c r="A220" s="6">
        <v>2019</v>
      </c>
      <c r="B220" s="286">
        <v>43634</v>
      </c>
      <c r="C220" s="3" t="s">
        <v>63</v>
      </c>
      <c r="D220" s="32" t="s">
        <v>983</v>
      </c>
      <c r="E220" s="230" t="s">
        <v>984</v>
      </c>
      <c r="F220" s="3" t="s">
        <v>32</v>
      </c>
      <c r="G220" s="4" t="s">
        <v>129</v>
      </c>
      <c r="H220" s="71">
        <v>200000000</v>
      </c>
      <c r="I220" s="4" t="s">
        <v>985</v>
      </c>
      <c r="J220" s="4"/>
      <c r="K220" s="4" t="s">
        <v>340</v>
      </c>
      <c r="L220" s="4" t="s">
        <v>94</v>
      </c>
      <c r="M220" s="4" t="s">
        <v>95</v>
      </c>
      <c r="N220" s="4"/>
      <c r="O220" s="4"/>
      <c r="P220" s="258" t="s">
        <v>986</v>
      </c>
      <c r="Q220" s="4" t="s">
        <v>97</v>
      </c>
      <c r="R220" s="4"/>
      <c r="S220" s="4"/>
      <c r="T220" s="264"/>
      <c r="U220" s="264"/>
      <c r="V220" s="264"/>
      <c r="W220" s="264"/>
      <c r="X220" s="4" t="s">
        <v>99</v>
      </c>
    </row>
    <row r="221" spans="1:24" ht="101.25">
      <c r="A221" s="6">
        <v>2019</v>
      </c>
      <c r="B221" s="286">
        <v>43767</v>
      </c>
      <c r="C221" s="3" t="s">
        <v>391</v>
      </c>
      <c r="D221" s="32" t="s">
        <v>987</v>
      </c>
      <c r="E221" s="230" t="s">
        <v>988</v>
      </c>
      <c r="F221" s="6" t="s">
        <v>73</v>
      </c>
      <c r="G221" s="264" t="s">
        <v>33</v>
      </c>
      <c r="H221" s="287"/>
      <c r="I221" s="264"/>
      <c r="J221" s="264"/>
      <c r="K221" s="264"/>
      <c r="L221" s="264"/>
      <c r="M221" s="264"/>
      <c r="N221" s="264"/>
      <c r="O221" s="264"/>
      <c r="P221" s="288" t="s">
        <v>989</v>
      </c>
      <c r="Q221" s="264"/>
      <c r="R221" s="264"/>
      <c r="S221" s="264" t="s">
        <v>730</v>
      </c>
      <c r="T221" s="264"/>
      <c r="U221" s="264"/>
      <c r="V221" s="264"/>
      <c r="W221" s="264"/>
      <c r="X221" s="4" t="s">
        <v>29</v>
      </c>
    </row>
    <row r="222" spans="1:24" ht="66" customHeight="1">
      <c r="A222" s="6">
        <v>2020</v>
      </c>
      <c r="B222" s="240">
        <v>43868</v>
      </c>
      <c r="C222" s="234" t="s">
        <v>63</v>
      </c>
      <c r="D222" s="32" t="s">
        <v>990</v>
      </c>
      <c r="E222" s="230" t="s">
        <v>991</v>
      </c>
      <c r="F222" s="3" t="s">
        <v>32</v>
      </c>
      <c r="G222" s="264"/>
      <c r="H222" s="289"/>
      <c r="I222" s="264"/>
      <c r="J222" s="264"/>
      <c r="K222" s="264"/>
      <c r="L222" s="264"/>
      <c r="M222" s="264"/>
      <c r="N222" s="264"/>
      <c r="O222" s="264"/>
      <c r="P222" s="290" t="s">
        <v>992</v>
      </c>
      <c r="Q222" s="264"/>
      <c r="R222" s="264"/>
      <c r="S222" s="264"/>
      <c r="T222" s="264"/>
      <c r="U222" s="264"/>
      <c r="V222" s="264"/>
      <c r="W222" s="264"/>
      <c r="X222" s="4" t="s">
        <v>29</v>
      </c>
    </row>
    <row r="223" spans="1:24" ht="63.75">
      <c r="A223" s="6">
        <v>2020</v>
      </c>
      <c r="B223" s="291">
        <v>43913</v>
      </c>
      <c r="C223" s="25" t="s">
        <v>993</v>
      </c>
      <c r="D223" s="25" t="s">
        <v>994</v>
      </c>
      <c r="E223" s="230" t="s">
        <v>995</v>
      </c>
      <c r="F223" s="6" t="s">
        <v>996</v>
      </c>
      <c r="G223" s="264" t="s">
        <v>33</v>
      </c>
      <c r="H223" s="289"/>
      <c r="I223" s="32"/>
      <c r="J223" s="264"/>
      <c r="K223" s="264"/>
      <c r="L223" s="264"/>
      <c r="M223" s="264"/>
      <c r="N223" s="264"/>
      <c r="O223" s="264"/>
      <c r="P223" s="292" t="s">
        <v>997</v>
      </c>
      <c r="Q223" s="264"/>
      <c r="R223" s="264"/>
      <c r="S223" s="264"/>
      <c r="T223" s="264"/>
      <c r="U223" s="264"/>
      <c r="V223" s="264"/>
      <c r="W223" s="264"/>
      <c r="X223" s="4" t="s">
        <v>29</v>
      </c>
    </row>
    <row r="224" spans="1:24" ht="90">
      <c r="A224" s="6">
        <v>2020</v>
      </c>
      <c r="B224" s="240">
        <v>43929</v>
      </c>
      <c r="C224" s="25" t="s">
        <v>993</v>
      </c>
      <c r="D224" s="25" t="s">
        <v>994</v>
      </c>
      <c r="E224" s="230" t="s">
        <v>998</v>
      </c>
      <c r="F224" s="6" t="s">
        <v>996</v>
      </c>
      <c r="G224" s="264" t="s">
        <v>33</v>
      </c>
      <c r="H224" s="289"/>
      <c r="I224" s="32"/>
      <c r="J224" s="264"/>
      <c r="K224" s="264"/>
      <c r="L224" s="264"/>
      <c r="M224" s="264"/>
      <c r="N224" s="264"/>
      <c r="O224" s="264"/>
      <c r="P224" s="292" t="s">
        <v>999</v>
      </c>
      <c r="Q224" s="264"/>
      <c r="R224" s="264"/>
      <c r="S224" s="264"/>
      <c r="T224" s="264"/>
      <c r="U224" s="264"/>
      <c r="V224" s="264"/>
      <c r="W224" s="264"/>
      <c r="X224" s="4" t="s">
        <v>29</v>
      </c>
    </row>
    <row r="225" spans="1:24" ht="51">
      <c r="A225" s="6">
        <v>2020</v>
      </c>
      <c r="B225" s="240">
        <v>43959</v>
      </c>
      <c r="C225" s="25" t="s">
        <v>993</v>
      </c>
      <c r="D225" s="25" t="s">
        <v>994</v>
      </c>
      <c r="E225" s="230" t="s">
        <v>1000</v>
      </c>
      <c r="F225" s="6" t="s">
        <v>996</v>
      </c>
      <c r="G225" s="264" t="s">
        <v>33</v>
      </c>
      <c r="H225" s="289"/>
      <c r="I225" s="32"/>
      <c r="J225" s="32"/>
      <c r="K225" s="32"/>
      <c r="L225" s="264"/>
      <c r="M225" s="264"/>
      <c r="N225" s="264"/>
      <c r="O225" s="264"/>
      <c r="P225" s="292" t="s">
        <v>1001</v>
      </c>
      <c r="Q225" s="264"/>
      <c r="R225" s="264"/>
      <c r="S225" s="264"/>
      <c r="T225" s="264"/>
      <c r="U225" s="264"/>
      <c r="V225" s="264"/>
      <c r="W225" s="264"/>
      <c r="X225" s="4" t="s">
        <v>29</v>
      </c>
    </row>
    <row r="226" spans="1:24" ht="60.75" customHeight="1">
      <c r="A226" s="6">
        <v>2020</v>
      </c>
      <c r="B226" s="293">
        <v>44059</v>
      </c>
      <c r="C226" s="25" t="s">
        <v>993</v>
      </c>
      <c r="D226" s="35" t="s">
        <v>1002</v>
      </c>
      <c r="E226" s="230" t="s">
        <v>1003</v>
      </c>
      <c r="F226" s="35" t="s">
        <v>977</v>
      </c>
      <c r="G226" s="6" t="s">
        <v>33</v>
      </c>
      <c r="H226" s="103"/>
      <c r="I226" s="6" t="s">
        <v>978</v>
      </c>
      <c r="J226" s="6" t="s">
        <v>978</v>
      </c>
      <c r="K226" s="4" t="s">
        <v>979</v>
      </c>
      <c r="L226" s="4" t="s">
        <v>979</v>
      </c>
      <c r="M226" s="4" t="s">
        <v>980</v>
      </c>
      <c r="N226" s="249"/>
      <c r="O226" s="35"/>
      <c r="P226" s="294" t="s">
        <v>1004</v>
      </c>
      <c r="Q226" s="35"/>
      <c r="R226" s="35"/>
      <c r="S226" s="4" t="s">
        <v>982</v>
      </c>
      <c r="T226" s="35"/>
      <c r="U226" s="35"/>
      <c r="V226" s="35"/>
      <c r="W226" s="35"/>
      <c r="X226" s="4" t="s">
        <v>29</v>
      </c>
    </row>
    <row r="227" spans="1:24" ht="45.75" customHeight="1">
      <c r="A227" s="6">
        <v>2020</v>
      </c>
      <c r="B227" s="240">
        <v>44194</v>
      </c>
      <c r="C227" s="234" t="s">
        <v>437</v>
      </c>
      <c r="D227" s="6" t="s">
        <v>1005</v>
      </c>
      <c r="E227" s="230" t="s">
        <v>1006</v>
      </c>
      <c r="F227" s="6" t="s">
        <v>996</v>
      </c>
      <c r="G227" s="6" t="s">
        <v>129</v>
      </c>
      <c r="H227" s="71">
        <v>200000000</v>
      </c>
      <c r="I227" s="264" t="s">
        <v>1007</v>
      </c>
      <c r="J227" s="264"/>
      <c r="K227" s="264" t="s">
        <v>1008</v>
      </c>
      <c r="L227" s="264" t="s">
        <v>1009</v>
      </c>
      <c r="M227" s="264" t="s">
        <v>1010</v>
      </c>
      <c r="N227" s="264"/>
      <c r="O227" s="264"/>
      <c r="P227" s="292" t="s">
        <v>1011</v>
      </c>
      <c r="Q227" s="4" t="s">
        <v>97</v>
      </c>
      <c r="R227" s="264"/>
      <c r="S227" s="264" t="s">
        <v>1012</v>
      </c>
      <c r="T227" s="264"/>
      <c r="U227" s="264"/>
      <c r="V227" s="264"/>
      <c r="W227" s="264"/>
      <c r="X227" s="4" t="s">
        <v>90</v>
      </c>
    </row>
    <row r="228" spans="1:24" ht="51">
      <c r="A228" s="6">
        <v>2021</v>
      </c>
      <c r="B228" s="240">
        <v>44285</v>
      </c>
      <c r="C228" s="3" t="s">
        <v>63</v>
      </c>
      <c r="D228" s="6" t="s">
        <v>1013</v>
      </c>
      <c r="E228" s="230" t="s">
        <v>1014</v>
      </c>
      <c r="F228" s="6" t="s">
        <v>54</v>
      </c>
      <c r="G228" s="4"/>
      <c r="H228" s="231"/>
      <c r="I228" s="4"/>
      <c r="J228" s="4"/>
      <c r="K228" s="4"/>
      <c r="L228" s="4"/>
      <c r="M228" s="4"/>
      <c r="N228" s="4"/>
      <c r="O228" s="4"/>
      <c r="P228" s="36" t="s">
        <v>1015</v>
      </c>
      <c r="Q228" s="4"/>
      <c r="R228" s="4"/>
      <c r="S228" s="4"/>
      <c r="T228" s="4"/>
      <c r="U228" s="4"/>
      <c r="V228" s="4"/>
      <c r="W228" s="4"/>
      <c r="X228" s="4" t="s">
        <v>29</v>
      </c>
    </row>
    <row r="229" spans="1:24" ht="51">
      <c r="A229" s="6">
        <v>2021</v>
      </c>
      <c r="B229" s="240">
        <v>44285</v>
      </c>
      <c r="C229" s="3" t="s">
        <v>63</v>
      </c>
      <c r="D229" s="6" t="s">
        <v>1016</v>
      </c>
      <c r="E229" s="230" t="s">
        <v>1014</v>
      </c>
      <c r="F229" s="4" t="s">
        <v>73</v>
      </c>
      <c r="G229" s="4"/>
      <c r="H229" s="295"/>
      <c r="I229" s="4"/>
      <c r="J229" s="4"/>
      <c r="K229" s="4"/>
      <c r="L229" s="4"/>
      <c r="M229" s="4"/>
      <c r="N229" s="296"/>
      <c r="O229" s="296"/>
      <c r="P229" s="297" t="s">
        <v>1017</v>
      </c>
      <c r="Q229" s="4"/>
      <c r="R229" s="4"/>
      <c r="S229" s="4"/>
      <c r="T229" s="4"/>
      <c r="U229" s="4"/>
      <c r="V229" s="4"/>
      <c r="W229" s="4"/>
      <c r="X229" s="4" t="s">
        <v>29</v>
      </c>
    </row>
    <row r="230" spans="1:24" ht="51">
      <c r="A230" s="6">
        <v>2021</v>
      </c>
      <c r="B230" s="240">
        <v>44285</v>
      </c>
      <c r="C230" s="3" t="s">
        <v>63</v>
      </c>
      <c r="D230" s="6" t="s">
        <v>1018</v>
      </c>
      <c r="E230" s="230" t="s">
        <v>1014</v>
      </c>
      <c r="F230" s="4" t="s">
        <v>32</v>
      </c>
      <c r="G230" s="4"/>
      <c r="H230" s="295"/>
      <c r="I230" s="4"/>
      <c r="J230" s="4"/>
      <c r="K230" s="4"/>
      <c r="L230" s="4"/>
      <c r="M230" s="4"/>
      <c r="N230" s="296"/>
      <c r="O230" s="296"/>
      <c r="P230" s="297" t="s">
        <v>1019</v>
      </c>
      <c r="Q230" s="4"/>
      <c r="R230" s="4"/>
      <c r="S230" s="4"/>
      <c r="T230" s="4"/>
      <c r="U230" s="4"/>
      <c r="V230" s="4"/>
      <c r="W230" s="4"/>
      <c r="X230" s="4" t="s">
        <v>29</v>
      </c>
    </row>
    <row r="231" spans="1:24" ht="51">
      <c r="A231" s="6">
        <v>2021</v>
      </c>
      <c r="B231" s="240">
        <v>44285</v>
      </c>
      <c r="C231" s="3" t="s">
        <v>63</v>
      </c>
      <c r="D231" s="6" t="s">
        <v>1020</v>
      </c>
      <c r="E231" s="230" t="s">
        <v>1014</v>
      </c>
      <c r="F231" s="4" t="s">
        <v>183</v>
      </c>
      <c r="G231" s="4"/>
      <c r="H231" s="295"/>
      <c r="I231" s="4"/>
      <c r="J231" s="4"/>
      <c r="K231" s="4"/>
      <c r="L231" s="4"/>
      <c r="M231" s="4"/>
      <c r="N231" s="296"/>
      <c r="O231" s="296"/>
      <c r="P231" s="297" t="s">
        <v>1021</v>
      </c>
      <c r="Q231" s="4"/>
      <c r="R231" s="4"/>
      <c r="S231" s="4"/>
      <c r="T231" s="4"/>
      <c r="U231" s="4"/>
      <c r="V231" s="4"/>
      <c r="W231" s="4"/>
      <c r="X231" s="4" t="s">
        <v>29</v>
      </c>
    </row>
    <row r="232" spans="1:24" ht="51">
      <c r="A232" s="6">
        <v>2021</v>
      </c>
      <c r="B232" s="240">
        <v>44285</v>
      </c>
      <c r="C232" s="3" t="s">
        <v>63</v>
      </c>
      <c r="D232" s="6" t="s">
        <v>1022</v>
      </c>
      <c r="E232" s="230" t="s">
        <v>1014</v>
      </c>
      <c r="F232" s="4" t="s">
        <v>977</v>
      </c>
      <c r="G232" s="4"/>
      <c r="H232" s="295"/>
      <c r="I232" s="4"/>
      <c r="J232" s="4"/>
      <c r="K232" s="4"/>
      <c r="L232" s="4"/>
      <c r="M232" s="4"/>
      <c r="N232" s="296"/>
      <c r="O232" s="296"/>
      <c r="P232" s="297" t="s">
        <v>1023</v>
      </c>
      <c r="Q232" s="4"/>
      <c r="R232" s="4"/>
      <c r="S232" s="4"/>
      <c r="T232" s="4"/>
      <c r="U232" s="4"/>
      <c r="V232" s="4"/>
      <c r="W232" s="4"/>
      <c r="X232" s="4" t="s">
        <v>29</v>
      </c>
    </row>
    <row r="233" spans="1:24" ht="51">
      <c r="A233" s="6">
        <v>2021</v>
      </c>
      <c r="B233" s="240">
        <v>44285</v>
      </c>
      <c r="C233" s="3" t="s">
        <v>63</v>
      </c>
      <c r="D233" s="6" t="s">
        <v>1024</v>
      </c>
      <c r="E233" s="230" t="s">
        <v>1014</v>
      </c>
      <c r="F233" s="4" t="s">
        <v>40</v>
      </c>
      <c r="G233" s="4"/>
      <c r="H233" s="295"/>
      <c r="I233" s="4"/>
      <c r="J233" s="4"/>
      <c r="K233" s="4"/>
      <c r="L233" s="4"/>
      <c r="M233" s="4"/>
      <c r="N233" s="296"/>
      <c r="O233" s="296"/>
      <c r="P233" s="297" t="s">
        <v>1025</v>
      </c>
      <c r="Q233" s="4"/>
      <c r="R233" s="4"/>
      <c r="S233" s="4"/>
      <c r="T233" s="4"/>
      <c r="U233" s="4"/>
      <c r="V233" s="4"/>
      <c r="W233" s="4"/>
      <c r="X233" s="4" t="s">
        <v>29</v>
      </c>
    </row>
    <row r="234" spans="1:24" ht="51">
      <c r="A234" s="6">
        <v>2021</v>
      </c>
      <c r="B234" s="240">
        <v>44285</v>
      </c>
      <c r="C234" s="3" t="s">
        <v>63</v>
      </c>
      <c r="D234" s="6" t="s">
        <v>1026</v>
      </c>
      <c r="E234" s="230" t="s">
        <v>1014</v>
      </c>
      <c r="F234" s="4" t="s">
        <v>534</v>
      </c>
      <c r="G234" s="4"/>
      <c r="H234" s="295"/>
      <c r="I234" s="4"/>
      <c r="J234" s="4"/>
      <c r="K234" s="4"/>
      <c r="L234" s="4"/>
      <c r="M234" s="4"/>
      <c r="N234" s="296"/>
      <c r="O234" s="296"/>
      <c r="P234" s="297" t="s">
        <v>1027</v>
      </c>
      <c r="Q234" s="4"/>
      <c r="R234" s="4"/>
      <c r="S234" s="4"/>
      <c r="T234" s="4"/>
      <c r="U234" s="4"/>
      <c r="V234" s="4"/>
      <c r="W234" s="4"/>
      <c r="X234" s="4" t="s">
        <v>29</v>
      </c>
    </row>
    <row r="235" spans="1:24" ht="51">
      <c r="A235" s="6">
        <v>2021</v>
      </c>
      <c r="B235" s="240">
        <v>44285</v>
      </c>
      <c r="C235" s="3" t="s">
        <v>63</v>
      </c>
      <c r="D235" s="6" t="s">
        <v>1028</v>
      </c>
      <c r="E235" s="230" t="s">
        <v>1014</v>
      </c>
      <c r="F235" s="4" t="s">
        <v>977</v>
      </c>
      <c r="G235" s="4"/>
      <c r="H235" s="295"/>
      <c r="I235" s="4"/>
      <c r="J235" s="4"/>
      <c r="K235" s="4"/>
      <c r="L235" s="4"/>
      <c r="M235" s="4"/>
      <c r="N235" s="296"/>
      <c r="O235" s="296"/>
      <c r="P235" s="297" t="s">
        <v>1029</v>
      </c>
      <c r="Q235" s="4"/>
      <c r="R235" s="4"/>
      <c r="S235" s="4"/>
      <c r="T235" s="4"/>
      <c r="U235" s="4"/>
      <c r="V235" s="4"/>
      <c r="W235" s="4"/>
      <c r="X235" s="4" t="s">
        <v>29</v>
      </c>
    </row>
    <row r="236" spans="1:24" ht="51">
      <c r="A236" s="6">
        <v>2021</v>
      </c>
      <c r="B236" s="240">
        <v>44285</v>
      </c>
      <c r="C236" s="3" t="s">
        <v>63</v>
      </c>
      <c r="D236" s="6" t="s">
        <v>1030</v>
      </c>
      <c r="E236" s="230" t="s">
        <v>1014</v>
      </c>
      <c r="F236" s="4" t="s">
        <v>192</v>
      </c>
      <c r="G236" s="4"/>
      <c r="H236" s="295"/>
      <c r="I236" s="4"/>
      <c r="J236" s="4"/>
      <c r="K236" s="4"/>
      <c r="L236" s="4"/>
      <c r="M236" s="4"/>
      <c r="N236" s="296"/>
      <c r="O236" s="296"/>
      <c r="P236" s="297" t="s">
        <v>1031</v>
      </c>
      <c r="Q236" s="4"/>
      <c r="R236" s="4"/>
      <c r="S236" s="4"/>
      <c r="T236" s="4"/>
      <c r="U236" s="4"/>
      <c r="V236" s="4"/>
      <c r="W236" s="4"/>
      <c r="X236" s="4" t="s">
        <v>29</v>
      </c>
    </row>
    <row r="237" spans="1:24" ht="51">
      <c r="A237" s="6">
        <v>2021</v>
      </c>
      <c r="B237" s="240">
        <v>44285</v>
      </c>
      <c r="C237" s="3" t="s">
        <v>63</v>
      </c>
      <c r="D237" s="6" t="s">
        <v>1032</v>
      </c>
      <c r="E237" s="230" t="s">
        <v>1014</v>
      </c>
      <c r="F237" s="4" t="s">
        <v>289</v>
      </c>
      <c r="G237" s="4"/>
      <c r="H237" s="295"/>
      <c r="I237" s="4"/>
      <c r="J237" s="4"/>
      <c r="K237" s="4"/>
      <c r="L237" s="4"/>
      <c r="M237" s="4"/>
      <c r="N237" s="296"/>
      <c r="O237" s="296"/>
      <c r="P237" s="297" t="s">
        <v>1033</v>
      </c>
      <c r="Q237" s="4"/>
      <c r="R237" s="4"/>
      <c r="S237" s="4"/>
      <c r="T237" s="4"/>
      <c r="U237" s="4"/>
      <c r="V237" s="4"/>
      <c r="W237" s="4"/>
      <c r="X237" s="4" t="s">
        <v>29</v>
      </c>
    </row>
    <row r="238" spans="1:24" ht="51">
      <c r="A238" s="6">
        <v>2021</v>
      </c>
      <c r="B238" s="240">
        <v>44285</v>
      </c>
      <c r="C238" s="3" t="s">
        <v>63</v>
      </c>
      <c r="D238" s="6" t="s">
        <v>1034</v>
      </c>
      <c r="E238" s="230" t="s">
        <v>1014</v>
      </c>
      <c r="F238" s="4" t="s">
        <v>37</v>
      </c>
      <c r="G238" s="4"/>
      <c r="H238" s="295"/>
      <c r="I238" s="4"/>
      <c r="J238" s="4"/>
      <c r="K238" s="4"/>
      <c r="L238" s="4"/>
      <c r="M238" s="4"/>
      <c r="N238" s="296"/>
      <c r="O238" s="296"/>
      <c r="P238" s="297" t="s">
        <v>1035</v>
      </c>
      <c r="Q238" s="4"/>
      <c r="R238" s="4"/>
      <c r="S238" s="4"/>
      <c r="T238" s="4"/>
      <c r="U238" s="4"/>
      <c r="V238" s="4"/>
      <c r="W238" s="4"/>
      <c r="X238" s="4" t="s">
        <v>29</v>
      </c>
    </row>
    <row r="239" spans="1:24" ht="51">
      <c r="A239" s="6">
        <v>2021</v>
      </c>
      <c r="B239" s="240">
        <v>44285</v>
      </c>
      <c r="C239" s="3" t="s">
        <v>63</v>
      </c>
      <c r="D239" s="6" t="s">
        <v>1034</v>
      </c>
      <c r="E239" s="230" t="s">
        <v>1014</v>
      </c>
      <c r="F239" s="4" t="s">
        <v>37</v>
      </c>
      <c r="G239" s="4"/>
      <c r="H239" s="295"/>
      <c r="I239" s="4"/>
      <c r="J239" s="4"/>
      <c r="K239" s="4"/>
      <c r="L239" s="4"/>
      <c r="M239" s="4"/>
      <c r="N239" s="296"/>
      <c r="O239" s="296"/>
      <c r="P239" s="297" t="s">
        <v>1036</v>
      </c>
      <c r="Q239" s="4"/>
      <c r="R239" s="4"/>
      <c r="S239" s="4"/>
      <c r="T239" s="4"/>
      <c r="U239" s="4"/>
      <c r="V239" s="4"/>
      <c r="W239" s="4"/>
      <c r="X239" s="4" t="s">
        <v>29</v>
      </c>
    </row>
    <row r="240" spans="1:24" ht="77.25" customHeight="1">
      <c r="A240" s="6">
        <v>2021</v>
      </c>
      <c r="B240" s="286">
        <v>44330</v>
      </c>
      <c r="C240" s="234" t="s">
        <v>63</v>
      </c>
      <c r="D240" s="6" t="s">
        <v>1037</v>
      </c>
      <c r="E240" s="230"/>
      <c r="F240" s="4" t="s">
        <v>44</v>
      </c>
      <c r="G240" s="4" t="s">
        <v>129</v>
      </c>
      <c r="H240" s="295"/>
      <c r="I240" s="4" t="s">
        <v>1038</v>
      </c>
      <c r="J240" s="4" t="s">
        <v>1038</v>
      </c>
      <c r="K240" s="4" t="s">
        <v>1039</v>
      </c>
      <c r="L240" s="4" t="s">
        <v>1039</v>
      </c>
      <c r="M240" s="4" t="s">
        <v>1040</v>
      </c>
      <c r="N240" s="296"/>
      <c r="O240" s="296"/>
      <c r="P240" s="36" t="s">
        <v>1041</v>
      </c>
      <c r="Q240" s="4"/>
      <c r="R240" s="4"/>
      <c r="S240" s="4"/>
      <c r="T240" s="4"/>
      <c r="U240" s="4"/>
      <c r="V240" s="4" t="s">
        <v>1042</v>
      </c>
      <c r="W240" s="4"/>
      <c r="X240" s="4" t="s">
        <v>29</v>
      </c>
    </row>
    <row r="241" spans="1:24" ht="75.75" customHeight="1">
      <c r="A241" s="6">
        <v>2021</v>
      </c>
      <c r="B241" s="286">
        <v>44330</v>
      </c>
      <c r="C241" s="234" t="s">
        <v>63</v>
      </c>
      <c r="D241" s="6" t="s">
        <v>1043</v>
      </c>
      <c r="E241" s="230"/>
      <c r="F241" s="4" t="s">
        <v>44</v>
      </c>
      <c r="G241" s="4" t="s">
        <v>129</v>
      </c>
      <c r="H241" s="295"/>
      <c r="I241" s="4" t="s">
        <v>1044</v>
      </c>
      <c r="J241" s="4"/>
      <c r="K241" s="4"/>
      <c r="L241" s="296"/>
      <c r="M241" s="296"/>
      <c r="N241" s="296"/>
      <c r="O241" s="296"/>
      <c r="P241" s="36" t="s">
        <v>1041</v>
      </c>
      <c r="Q241" s="4"/>
      <c r="R241" s="4"/>
      <c r="S241" s="4"/>
      <c r="T241" s="4"/>
      <c r="U241" s="4"/>
      <c r="V241" s="4"/>
      <c r="W241" s="4"/>
      <c r="X241" s="4" t="s">
        <v>29</v>
      </c>
    </row>
    <row r="242" spans="1:24" ht="76.5">
      <c r="A242" s="6">
        <v>2021</v>
      </c>
      <c r="B242" s="286">
        <v>44351</v>
      </c>
      <c r="C242" s="234" t="s">
        <v>437</v>
      </c>
      <c r="D242" s="6" t="s">
        <v>1045</v>
      </c>
      <c r="E242" s="230" t="s">
        <v>1046</v>
      </c>
      <c r="F242" s="4" t="s">
        <v>977</v>
      </c>
      <c r="G242" s="6" t="s">
        <v>157</v>
      </c>
      <c r="H242" s="295"/>
      <c r="I242" s="4"/>
      <c r="J242" s="4"/>
      <c r="K242" s="4" t="s">
        <v>979</v>
      </c>
      <c r="L242" s="4" t="s">
        <v>979</v>
      </c>
      <c r="M242" s="4" t="s">
        <v>1047</v>
      </c>
      <c r="N242" s="298" t="s">
        <v>437</v>
      </c>
      <c r="O242" s="296"/>
      <c r="P242" s="299" t="s">
        <v>1048</v>
      </c>
      <c r="Q242" s="4" t="s">
        <v>97</v>
      </c>
      <c r="R242" s="4" t="s">
        <v>1049</v>
      </c>
      <c r="S242" s="4" t="s">
        <v>1050</v>
      </c>
      <c r="T242" s="4"/>
      <c r="U242" s="4"/>
      <c r="V242" s="4" t="s">
        <v>1051</v>
      </c>
      <c r="W242" s="4"/>
      <c r="X242" s="4" t="s">
        <v>90</v>
      </c>
    </row>
    <row r="243" spans="1:24" ht="88.5" customHeight="1">
      <c r="A243" s="4">
        <v>2021</v>
      </c>
      <c r="B243" s="286">
        <v>44482</v>
      </c>
      <c r="C243" s="229" t="s">
        <v>1052</v>
      </c>
      <c r="D243" s="4" t="s">
        <v>1053</v>
      </c>
      <c r="E243" s="230" t="s">
        <v>1054</v>
      </c>
      <c r="F243" s="4" t="s">
        <v>73</v>
      </c>
      <c r="G243" s="4"/>
      <c r="H243" s="231"/>
      <c r="I243" s="4" t="s">
        <v>1055</v>
      </c>
      <c r="J243" s="4"/>
      <c r="K243" s="4"/>
      <c r="L243" s="4"/>
      <c r="M243" s="4"/>
      <c r="N243" s="4"/>
      <c r="O243" s="4"/>
      <c r="P243" s="4"/>
      <c r="Q243" s="4"/>
      <c r="R243" s="4"/>
      <c r="S243" s="4"/>
      <c r="T243" s="4"/>
      <c r="U243" s="4"/>
      <c r="V243" s="4"/>
      <c r="W243" s="4"/>
      <c r="X243" s="4" t="s">
        <v>29</v>
      </c>
    </row>
    <row r="244" spans="1:24" ht="57.75">
      <c r="A244" s="4">
        <v>2021</v>
      </c>
      <c r="B244" s="286">
        <v>44484</v>
      </c>
      <c r="C244" s="4" t="s">
        <v>63</v>
      </c>
      <c r="D244" s="4" t="s">
        <v>1056</v>
      </c>
      <c r="E244" s="230" t="s">
        <v>1057</v>
      </c>
      <c r="F244" s="4" t="s">
        <v>1040</v>
      </c>
      <c r="G244" s="4" t="s">
        <v>157</v>
      </c>
      <c r="H244" s="231"/>
      <c r="I244" s="4" t="s">
        <v>1058</v>
      </c>
      <c r="J244" s="4"/>
      <c r="K244" s="4" t="s">
        <v>1059</v>
      </c>
      <c r="L244" s="4"/>
      <c r="M244" s="4"/>
      <c r="N244" s="4"/>
      <c r="O244" s="4"/>
      <c r="P244" s="300" t="s">
        <v>1060</v>
      </c>
      <c r="Q244" s="4"/>
      <c r="R244" s="4"/>
      <c r="S244" s="4"/>
      <c r="T244" s="4"/>
      <c r="U244" s="4"/>
      <c r="V244" s="4"/>
      <c r="W244" s="4"/>
      <c r="X244" s="4" t="s">
        <v>29</v>
      </c>
    </row>
    <row r="245" spans="1:24" ht="57.75">
      <c r="A245" s="4">
        <v>2021</v>
      </c>
      <c r="B245" s="286">
        <v>44484</v>
      </c>
      <c r="C245" s="4" t="s">
        <v>63</v>
      </c>
      <c r="D245" s="4" t="s">
        <v>1061</v>
      </c>
      <c r="E245" s="230" t="s">
        <v>1057</v>
      </c>
      <c r="F245" s="4" t="s">
        <v>73</v>
      </c>
      <c r="G245" s="4" t="s">
        <v>157</v>
      </c>
      <c r="H245" s="231"/>
      <c r="I245" s="4" t="s">
        <v>1058</v>
      </c>
      <c r="J245" s="4"/>
      <c r="K245" s="4" t="s">
        <v>1059</v>
      </c>
      <c r="L245" s="4"/>
      <c r="M245" s="4"/>
      <c r="N245" s="4"/>
      <c r="O245" s="4"/>
      <c r="P245" s="300" t="s">
        <v>1062</v>
      </c>
      <c r="Q245" s="4"/>
      <c r="R245" s="4"/>
      <c r="S245" s="4"/>
      <c r="T245" s="4"/>
      <c r="U245" s="4"/>
      <c r="V245" s="230"/>
      <c r="W245" s="4"/>
      <c r="X245" s="4" t="s">
        <v>29</v>
      </c>
    </row>
    <row r="246" spans="1:24" ht="57.75">
      <c r="A246" s="4">
        <v>2021</v>
      </c>
      <c r="B246" s="286">
        <v>44484</v>
      </c>
      <c r="C246" s="4" t="s">
        <v>63</v>
      </c>
      <c r="D246" s="4" t="s">
        <v>1063</v>
      </c>
      <c r="E246" s="230" t="s">
        <v>1057</v>
      </c>
      <c r="F246" s="4" t="s">
        <v>54</v>
      </c>
      <c r="G246" s="4" t="s">
        <v>157</v>
      </c>
      <c r="H246" s="231"/>
      <c r="I246" s="4" t="s">
        <v>1058</v>
      </c>
      <c r="J246" s="4"/>
      <c r="K246" s="4" t="s">
        <v>1059</v>
      </c>
      <c r="L246" s="4"/>
      <c r="M246" s="4"/>
      <c r="N246" s="4"/>
      <c r="O246" s="4"/>
      <c r="P246" s="300" t="s">
        <v>1064</v>
      </c>
      <c r="Q246" s="4"/>
      <c r="R246" s="4"/>
      <c r="S246" s="4"/>
      <c r="T246" s="4"/>
      <c r="U246" s="4"/>
      <c r="V246" s="230"/>
      <c r="W246" s="4"/>
      <c r="X246" s="4" t="s">
        <v>29</v>
      </c>
    </row>
    <row r="247" spans="1:24" ht="57.75">
      <c r="A247" s="4">
        <v>2021</v>
      </c>
      <c r="B247" s="286">
        <v>44484</v>
      </c>
      <c r="C247" s="4" t="s">
        <v>63</v>
      </c>
      <c r="D247" s="4" t="s">
        <v>1065</v>
      </c>
      <c r="E247" s="230" t="s">
        <v>1057</v>
      </c>
      <c r="F247" s="4" t="s">
        <v>32</v>
      </c>
      <c r="G247" s="4" t="s">
        <v>157</v>
      </c>
      <c r="H247" s="231"/>
      <c r="I247" s="4" t="s">
        <v>1058</v>
      </c>
      <c r="J247" s="4"/>
      <c r="K247" s="4" t="s">
        <v>1059</v>
      </c>
      <c r="L247" s="4"/>
      <c r="M247" s="4"/>
      <c r="N247" s="4"/>
      <c r="O247" s="4"/>
      <c r="P247" s="300" t="s">
        <v>1066</v>
      </c>
      <c r="Q247" s="4"/>
      <c r="R247" s="4"/>
      <c r="S247" s="4"/>
      <c r="T247" s="4"/>
      <c r="U247" s="4"/>
      <c r="V247" s="230"/>
      <c r="W247" s="4"/>
      <c r="X247" s="4" t="s">
        <v>29</v>
      </c>
    </row>
    <row r="248" spans="1:24" ht="57.75">
      <c r="A248" s="4">
        <v>2021</v>
      </c>
      <c r="B248" s="286">
        <v>44484</v>
      </c>
      <c r="C248" s="4" t="s">
        <v>63</v>
      </c>
      <c r="D248" s="4" t="s">
        <v>1067</v>
      </c>
      <c r="E248" s="230" t="s">
        <v>1057</v>
      </c>
      <c r="F248" s="4" t="s">
        <v>164</v>
      </c>
      <c r="G248" s="4" t="s">
        <v>157</v>
      </c>
      <c r="H248" s="231"/>
      <c r="I248" s="4" t="s">
        <v>1058</v>
      </c>
      <c r="J248" s="4"/>
      <c r="K248" s="4" t="s">
        <v>1059</v>
      </c>
      <c r="L248" s="4"/>
      <c r="M248" s="4"/>
      <c r="N248" s="4"/>
      <c r="O248" s="4"/>
      <c r="P248" s="300" t="s">
        <v>1068</v>
      </c>
      <c r="Q248" s="4"/>
      <c r="R248" s="4"/>
      <c r="S248" s="4"/>
      <c r="T248" s="4"/>
      <c r="U248" s="4"/>
      <c r="V248" s="230"/>
      <c r="W248" s="4"/>
      <c r="X248" s="4" t="s">
        <v>29</v>
      </c>
    </row>
    <row r="249" spans="1:24" ht="57.75">
      <c r="A249" s="4">
        <v>2021</v>
      </c>
      <c r="B249" s="286">
        <v>44484</v>
      </c>
      <c r="C249" s="4" t="s">
        <v>63</v>
      </c>
      <c r="D249" s="4" t="s">
        <v>1069</v>
      </c>
      <c r="E249" s="230" t="s">
        <v>1057</v>
      </c>
      <c r="F249" s="4" t="s">
        <v>534</v>
      </c>
      <c r="G249" s="4" t="s">
        <v>157</v>
      </c>
      <c r="H249" s="231"/>
      <c r="I249" s="4" t="s">
        <v>1058</v>
      </c>
      <c r="J249" s="4"/>
      <c r="K249" s="4" t="s">
        <v>1059</v>
      </c>
      <c r="L249" s="4"/>
      <c r="M249" s="4"/>
      <c r="N249" s="4"/>
      <c r="O249" s="4"/>
      <c r="P249" s="300" t="s">
        <v>1070</v>
      </c>
      <c r="Q249" s="4"/>
      <c r="R249" s="4"/>
      <c r="S249" s="4"/>
      <c r="T249" s="4"/>
      <c r="U249" s="4"/>
      <c r="V249" s="230"/>
      <c r="W249" s="4"/>
      <c r="X249" s="4" t="s">
        <v>29</v>
      </c>
    </row>
    <row r="250" spans="1:24" ht="57.75">
      <c r="A250" s="4">
        <v>2021</v>
      </c>
      <c r="B250" s="286">
        <v>44484</v>
      </c>
      <c r="C250" s="4" t="s">
        <v>63</v>
      </c>
      <c r="D250" s="4" t="s">
        <v>1071</v>
      </c>
      <c r="E250" s="230" t="s">
        <v>1057</v>
      </c>
      <c r="F250" s="4" t="s">
        <v>136</v>
      </c>
      <c r="G250" s="4" t="s">
        <v>157</v>
      </c>
      <c r="H250" s="231"/>
      <c r="I250" s="4" t="s">
        <v>1058</v>
      </c>
      <c r="J250" s="4"/>
      <c r="K250" s="4" t="s">
        <v>1059</v>
      </c>
      <c r="L250" s="4"/>
      <c r="M250" s="4"/>
      <c r="N250" s="4"/>
      <c r="O250" s="4"/>
      <c r="P250" s="300" t="s">
        <v>1072</v>
      </c>
      <c r="Q250" s="4"/>
      <c r="R250" s="4"/>
      <c r="S250" s="4"/>
      <c r="T250" s="4"/>
      <c r="U250" s="4"/>
      <c r="V250" s="230"/>
      <c r="W250" s="4"/>
      <c r="X250" s="4" t="s">
        <v>29</v>
      </c>
    </row>
    <row r="251" spans="1:24" ht="57.75">
      <c r="A251" s="4">
        <v>2021</v>
      </c>
      <c r="B251" s="286">
        <v>44484</v>
      </c>
      <c r="C251" s="4" t="s">
        <v>63</v>
      </c>
      <c r="D251" s="4" t="s">
        <v>1073</v>
      </c>
      <c r="E251" s="230" t="s">
        <v>1057</v>
      </c>
      <c r="F251" s="4" t="s">
        <v>40</v>
      </c>
      <c r="G251" s="4" t="s">
        <v>157</v>
      </c>
      <c r="H251" s="231"/>
      <c r="I251" s="4" t="s">
        <v>1058</v>
      </c>
      <c r="J251" s="4"/>
      <c r="K251" s="4" t="s">
        <v>1059</v>
      </c>
      <c r="L251" s="4"/>
      <c r="M251" s="4"/>
      <c r="N251" s="4"/>
      <c r="O251" s="4"/>
      <c r="P251" s="300" t="s">
        <v>1074</v>
      </c>
      <c r="Q251" s="4"/>
      <c r="R251" s="4"/>
      <c r="S251" s="4"/>
      <c r="T251" s="4"/>
      <c r="U251" s="4"/>
      <c r="V251" s="230"/>
      <c r="W251" s="4"/>
      <c r="X251" s="4" t="s">
        <v>29</v>
      </c>
    </row>
    <row r="252" spans="1:24" ht="57.75">
      <c r="A252" s="4">
        <v>2021</v>
      </c>
      <c r="B252" s="286">
        <v>44484</v>
      </c>
      <c r="C252" s="4" t="s">
        <v>63</v>
      </c>
      <c r="D252" s="4" t="s">
        <v>1075</v>
      </c>
      <c r="E252" s="230" t="s">
        <v>1057</v>
      </c>
      <c r="F252" s="4" t="s">
        <v>977</v>
      </c>
      <c r="G252" s="4" t="s">
        <v>157</v>
      </c>
      <c r="H252" s="231"/>
      <c r="I252" s="4" t="s">
        <v>1058</v>
      </c>
      <c r="J252" s="4"/>
      <c r="K252" s="4" t="s">
        <v>1059</v>
      </c>
      <c r="L252" s="4"/>
      <c r="M252" s="4"/>
      <c r="N252" s="4"/>
      <c r="O252" s="4"/>
      <c r="P252" s="300" t="s">
        <v>1076</v>
      </c>
      <c r="Q252" s="4"/>
      <c r="R252" s="4"/>
      <c r="S252" s="4"/>
      <c r="T252" s="4"/>
      <c r="U252" s="4"/>
      <c r="V252" s="230"/>
      <c r="W252" s="4"/>
      <c r="X252" s="4" t="s">
        <v>29</v>
      </c>
    </row>
    <row r="253" spans="1:24" ht="191.25">
      <c r="A253" s="4">
        <v>2021</v>
      </c>
      <c r="B253" s="286">
        <v>44485</v>
      </c>
      <c r="C253" s="4" t="s">
        <v>63</v>
      </c>
      <c r="D253" s="4" t="s">
        <v>1077</v>
      </c>
      <c r="E253" s="230" t="s">
        <v>1078</v>
      </c>
      <c r="F253" s="4" t="s">
        <v>977</v>
      </c>
      <c r="G253" s="4" t="s">
        <v>157</v>
      </c>
      <c r="H253" s="231"/>
      <c r="I253" s="4" t="s">
        <v>1058</v>
      </c>
      <c r="J253" s="4" t="s">
        <v>1079</v>
      </c>
      <c r="K253" s="4" t="s">
        <v>1080</v>
      </c>
      <c r="L253" s="4" t="s">
        <v>979</v>
      </c>
      <c r="M253" s="4" t="s">
        <v>1081</v>
      </c>
      <c r="N253" s="4"/>
      <c r="O253" s="4"/>
      <c r="P253" s="301" t="s">
        <v>1082</v>
      </c>
      <c r="Q253" s="4"/>
      <c r="R253" s="4"/>
      <c r="S253" s="4" t="s">
        <v>982</v>
      </c>
      <c r="T253" s="4"/>
      <c r="U253" s="4"/>
      <c r="V253" s="230" t="s">
        <v>1083</v>
      </c>
      <c r="W253" s="4"/>
      <c r="X253" s="4" t="s">
        <v>29</v>
      </c>
    </row>
    <row r="254" spans="1:24" ht="69" customHeight="1">
      <c r="A254" s="4">
        <v>2021</v>
      </c>
      <c r="B254" s="286">
        <v>44507</v>
      </c>
      <c r="C254" s="4" t="s">
        <v>63</v>
      </c>
      <c r="D254" s="4" t="s">
        <v>1084</v>
      </c>
      <c r="E254" s="230" t="s">
        <v>1085</v>
      </c>
      <c r="F254" s="4" t="s">
        <v>804</v>
      </c>
      <c r="G254" s="4" t="s">
        <v>33</v>
      </c>
      <c r="H254" s="231"/>
      <c r="I254" s="4" t="s">
        <v>1086</v>
      </c>
      <c r="J254" s="4"/>
      <c r="K254" s="302" t="s">
        <v>1087</v>
      </c>
      <c r="L254" s="4"/>
      <c r="M254" s="4"/>
      <c r="N254" s="4"/>
      <c r="O254" s="4"/>
      <c r="P254" s="303" t="s">
        <v>1088</v>
      </c>
      <c r="Q254" s="4"/>
      <c r="R254" s="4"/>
      <c r="S254" s="4"/>
      <c r="T254" s="4"/>
      <c r="U254" s="4"/>
      <c r="V254" s="4"/>
      <c r="W254" s="4"/>
      <c r="X254" s="4" t="s">
        <v>29</v>
      </c>
    </row>
    <row r="255" spans="1:24" ht="191.25">
      <c r="A255" s="4">
        <v>2021</v>
      </c>
      <c r="B255" s="286">
        <v>44546</v>
      </c>
      <c r="C255" s="4" t="s">
        <v>63</v>
      </c>
      <c r="D255" s="4" t="s">
        <v>1089</v>
      </c>
      <c r="E255" s="230" t="s">
        <v>1696</v>
      </c>
      <c r="F255" s="4" t="s">
        <v>534</v>
      </c>
      <c r="G255" s="4" t="s">
        <v>1690</v>
      </c>
      <c r="H255" s="231"/>
      <c r="I255" s="4" t="s">
        <v>1090</v>
      </c>
      <c r="J255" s="4"/>
      <c r="K255" s="4" t="s">
        <v>1091</v>
      </c>
      <c r="L255" s="4" t="s">
        <v>1092</v>
      </c>
      <c r="M255" s="4" t="s">
        <v>930</v>
      </c>
      <c r="N255" s="4"/>
      <c r="O255" s="4"/>
      <c r="P255" s="304" t="s">
        <v>1093</v>
      </c>
      <c r="Q255" s="4"/>
      <c r="R255" s="4"/>
      <c r="S255" s="4"/>
      <c r="T255" s="4"/>
      <c r="U255" s="4"/>
      <c r="V255" s="4"/>
      <c r="W255" s="4"/>
      <c r="X255" s="4" t="s">
        <v>29</v>
      </c>
    </row>
    <row r="256" spans="1:24" s="308" customFormat="1" ht="306">
      <c r="A256" s="298">
        <v>2022</v>
      </c>
      <c r="B256" s="305">
        <v>44608</v>
      </c>
      <c r="C256" s="4" t="s">
        <v>63</v>
      </c>
      <c r="D256" s="4" t="s">
        <v>1094</v>
      </c>
      <c r="E256" s="230" t="s">
        <v>1095</v>
      </c>
      <c r="F256" s="4" t="s">
        <v>1096</v>
      </c>
      <c r="G256" s="4" t="s">
        <v>157</v>
      </c>
      <c r="H256" s="71"/>
      <c r="I256" s="306" t="s">
        <v>1706</v>
      </c>
      <c r="J256" s="298"/>
      <c r="K256" s="306" t="s">
        <v>1705</v>
      </c>
      <c r="L256" s="298"/>
      <c r="M256" s="298"/>
      <c r="N256" s="298"/>
      <c r="O256" s="298"/>
      <c r="P256" s="307" t="s">
        <v>1097</v>
      </c>
      <c r="Q256" s="4"/>
      <c r="R256" s="4"/>
      <c r="S256" s="4"/>
      <c r="T256" s="4"/>
      <c r="U256" s="4"/>
      <c r="V256" s="4"/>
      <c r="W256" s="4"/>
      <c r="X256" s="4"/>
    </row>
    <row r="257" spans="1:24">
      <c r="A257" s="309"/>
      <c r="B257" s="309"/>
      <c r="C257" s="310"/>
      <c r="D257" s="310"/>
      <c r="E257" s="311"/>
      <c r="F257" s="310"/>
      <c r="G257" s="310"/>
      <c r="H257" s="312"/>
      <c r="I257" s="310"/>
      <c r="J257" s="310"/>
      <c r="K257" s="310"/>
      <c r="L257" s="310"/>
      <c r="M257" s="310"/>
      <c r="N257" s="310"/>
      <c r="O257" s="310"/>
      <c r="P257" s="310"/>
      <c r="Q257" s="310"/>
      <c r="R257" s="310"/>
      <c r="S257" s="310"/>
      <c r="T257" s="310"/>
      <c r="U257" s="310"/>
      <c r="V257" s="310"/>
      <c r="W257" s="310"/>
      <c r="X257" s="310"/>
    </row>
    <row r="258" spans="1:24">
      <c r="A258" s="309"/>
      <c r="B258" s="309"/>
      <c r="C258" s="310"/>
      <c r="D258" s="310"/>
      <c r="E258" s="311"/>
      <c r="F258" s="310"/>
      <c r="G258" s="310"/>
      <c r="H258" s="312"/>
      <c r="I258" s="310"/>
      <c r="J258" s="310"/>
      <c r="K258" s="310"/>
      <c r="L258" s="310"/>
      <c r="M258" s="310"/>
      <c r="N258" s="310"/>
      <c r="O258" s="310"/>
      <c r="P258" s="310"/>
      <c r="Q258" s="310"/>
      <c r="R258" s="310"/>
      <c r="S258" s="310"/>
      <c r="T258" s="310"/>
      <c r="U258" s="310"/>
      <c r="V258" s="310"/>
      <c r="W258" s="310"/>
      <c r="X258" s="310"/>
    </row>
    <row r="259" spans="1:24">
      <c r="A259" s="313"/>
      <c r="B259" s="313"/>
      <c r="E259" s="274"/>
      <c r="F259" s="314"/>
      <c r="H259" s="315"/>
    </row>
    <row r="260" spans="1:24">
      <c r="A260" s="313"/>
      <c r="B260" s="313"/>
      <c r="E260" s="274"/>
      <c r="F260" s="314"/>
      <c r="H260" s="315"/>
    </row>
    <row r="261" spans="1:24">
      <c r="A261" s="313"/>
      <c r="B261" s="313"/>
      <c r="E261" s="274"/>
      <c r="F261" s="314"/>
      <c r="H261" s="315"/>
    </row>
    <row r="262" spans="1:24">
      <c r="A262" s="313"/>
      <c r="B262" s="313"/>
      <c r="E262" s="274"/>
      <c r="F262" s="314"/>
      <c r="H262" s="315"/>
    </row>
    <row r="263" spans="1:24">
      <c r="A263" s="313"/>
      <c r="B263" s="313"/>
      <c r="E263" s="274"/>
      <c r="F263" s="314"/>
      <c r="H263" s="315"/>
    </row>
    <row r="264" spans="1:24">
      <c r="A264" s="313"/>
      <c r="B264" s="313"/>
      <c r="E264" s="274"/>
      <c r="F264" s="314"/>
      <c r="H264" s="315"/>
    </row>
    <row r="265" spans="1:24">
      <c r="A265" s="313"/>
      <c r="B265" s="313"/>
      <c r="E265" s="274"/>
      <c r="F265" s="314"/>
      <c r="H265" s="315"/>
    </row>
    <row r="266" spans="1:24">
      <c r="A266" s="313"/>
      <c r="B266" s="313"/>
      <c r="E266" s="274"/>
      <c r="F266" s="314"/>
      <c r="H266" s="315"/>
    </row>
    <row r="267" spans="1:24">
      <c r="A267" s="313"/>
      <c r="B267" s="313"/>
      <c r="E267" s="274"/>
      <c r="F267" s="314"/>
      <c r="H267" s="315"/>
    </row>
    <row r="268" spans="1:24">
      <c r="A268" s="313"/>
      <c r="B268" s="313"/>
      <c r="E268" s="274"/>
      <c r="F268" s="314"/>
      <c r="H268" s="315"/>
    </row>
    <row r="269" spans="1:24">
      <c r="A269" s="313"/>
      <c r="B269" s="313"/>
      <c r="E269" s="274"/>
      <c r="F269" s="314"/>
      <c r="H269" s="315"/>
    </row>
    <row r="270" spans="1:24">
      <c r="A270" s="313"/>
      <c r="B270" s="313"/>
      <c r="E270" s="274"/>
      <c r="F270" s="314"/>
      <c r="H270" s="315"/>
    </row>
    <row r="271" spans="1:24">
      <c r="A271" s="313"/>
      <c r="B271" s="313"/>
      <c r="E271" s="274"/>
      <c r="F271" s="314"/>
      <c r="H271" s="315"/>
    </row>
    <row r="272" spans="1:24">
      <c r="A272" s="313"/>
      <c r="B272" s="313"/>
      <c r="E272" s="274"/>
      <c r="F272" s="314"/>
      <c r="H272" s="315"/>
    </row>
    <row r="273" spans="1:8">
      <c r="A273" s="313"/>
      <c r="B273" s="313"/>
      <c r="E273" s="274"/>
      <c r="F273" s="314"/>
      <c r="H273" s="315"/>
    </row>
    <row r="274" spans="1:8">
      <c r="A274" s="313"/>
      <c r="B274" s="313"/>
      <c r="E274" s="274"/>
      <c r="F274" s="314"/>
      <c r="H274" s="315"/>
    </row>
    <row r="275" spans="1:8">
      <c r="A275" s="313"/>
      <c r="B275" s="313"/>
      <c r="E275" s="274"/>
      <c r="F275" s="314"/>
      <c r="H275" s="315"/>
    </row>
    <row r="276" spans="1:8">
      <c r="A276" s="313"/>
      <c r="B276" s="313"/>
      <c r="E276" s="274"/>
      <c r="F276" s="314"/>
      <c r="H276" s="315"/>
    </row>
    <row r="277" spans="1:8">
      <c r="A277" s="313"/>
      <c r="B277" s="313"/>
      <c r="E277" s="274"/>
      <c r="F277" s="314"/>
      <c r="H277" s="315"/>
    </row>
    <row r="278" spans="1:8">
      <c r="A278" s="313"/>
      <c r="B278" s="313"/>
      <c r="E278" s="274"/>
      <c r="F278" s="314"/>
      <c r="H278" s="315"/>
    </row>
    <row r="279" spans="1:8">
      <c r="A279" s="313"/>
      <c r="B279" s="313"/>
      <c r="E279" s="274"/>
      <c r="F279" s="314"/>
      <c r="H279" s="315"/>
    </row>
    <row r="280" spans="1:8">
      <c r="A280" s="313"/>
      <c r="B280" s="313"/>
      <c r="E280" s="274"/>
      <c r="F280" s="314"/>
      <c r="H280" s="315"/>
    </row>
    <row r="281" spans="1:8">
      <c r="A281" s="313"/>
      <c r="B281" s="313"/>
      <c r="E281" s="274"/>
      <c r="F281" s="314"/>
      <c r="H281" s="315"/>
    </row>
    <row r="282" spans="1:8">
      <c r="A282" s="313"/>
      <c r="B282" s="313"/>
      <c r="E282" s="274"/>
      <c r="F282" s="314"/>
      <c r="H282" s="315"/>
    </row>
    <row r="283" spans="1:8">
      <c r="A283" s="313"/>
      <c r="B283" s="313"/>
      <c r="E283" s="274"/>
      <c r="F283" s="314"/>
      <c r="H283" s="315"/>
    </row>
    <row r="284" spans="1:8">
      <c r="A284" s="313"/>
      <c r="B284" s="313"/>
      <c r="E284" s="274"/>
      <c r="F284" s="314"/>
      <c r="H284" s="315"/>
    </row>
    <row r="285" spans="1:8">
      <c r="A285" s="313"/>
      <c r="B285" s="313"/>
      <c r="E285" s="274"/>
      <c r="F285" s="314"/>
      <c r="H285" s="315"/>
    </row>
    <row r="286" spans="1:8">
      <c r="A286" s="313"/>
      <c r="B286" s="313"/>
      <c r="E286" s="274"/>
      <c r="F286" s="314"/>
      <c r="H286" s="315"/>
    </row>
    <row r="287" spans="1:8">
      <c r="A287" s="313"/>
      <c r="B287" s="313"/>
      <c r="E287" s="274"/>
      <c r="F287" s="314"/>
      <c r="H287" s="315"/>
    </row>
    <row r="288" spans="1:8">
      <c r="A288" s="313"/>
      <c r="B288" s="313"/>
      <c r="E288" s="274"/>
      <c r="F288" s="314"/>
      <c r="H288" s="315"/>
    </row>
    <row r="289" spans="1:8">
      <c r="A289" s="313"/>
      <c r="B289" s="313"/>
      <c r="E289" s="274"/>
      <c r="F289" s="314"/>
      <c r="H289" s="315"/>
    </row>
    <row r="290" spans="1:8">
      <c r="A290" s="313"/>
      <c r="B290" s="313"/>
      <c r="E290" s="274"/>
      <c r="F290" s="314"/>
      <c r="H290" s="315"/>
    </row>
    <row r="291" spans="1:8">
      <c r="A291" s="313"/>
      <c r="B291" s="313"/>
      <c r="E291" s="274"/>
      <c r="F291" s="314"/>
      <c r="H291" s="315"/>
    </row>
    <row r="292" spans="1:8">
      <c r="A292" s="313"/>
      <c r="B292" s="313"/>
      <c r="E292" s="274"/>
      <c r="F292" s="314"/>
      <c r="H292" s="315"/>
    </row>
    <row r="293" spans="1:8">
      <c r="A293" s="313"/>
      <c r="B293" s="313"/>
      <c r="E293" s="274"/>
      <c r="F293" s="314"/>
      <c r="H293" s="315"/>
    </row>
    <row r="294" spans="1:8">
      <c r="A294" s="313"/>
      <c r="B294" s="313"/>
      <c r="E294" s="274"/>
      <c r="F294" s="314"/>
      <c r="H294" s="315"/>
    </row>
    <row r="295" spans="1:8">
      <c r="A295" s="313"/>
      <c r="B295" s="313"/>
      <c r="E295" s="274"/>
      <c r="F295" s="314"/>
      <c r="H295" s="315"/>
    </row>
    <row r="296" spans="1:8">
      <c r="A296" s="313"/>
      <c r="B296" s="313"/>
      <c r="E296" s="274"/>
      <c r="F296" s="314"/>
      <c r="H296" s="315"/>
    </row>
    <row r="297" spans="1:8">
      <c r="A297" s="313"/>
      <c r="B297" s="313"/>
      <c r="E297" s="274"/>
      <c r="F297" s="314"/>
      <c r="H297" s="315"/>
    </row>
    <row r="298" spans="1:8">
      <c r="A298" s="313"/>
      <c r="B298" s="313"/>
      <c r="E298" s="274"/>
      <c r="F298" s="314"/>
      <c r="H298" s="315"/>
    </row>
    <row r="299" spans="1:8">
      <c r="A299" s="313"/>
      <c r="B299" s="313"/>
      <c r="E299" s="274"/>
      <c r="F299" s="314"/>
      <c r="H299" s="315"/>
    </row>
    <row r="300" spans="1:8">
      <c r="A300" s="313"/>
      <c r="B300" s="313"/>
      <c r="E300" s="274"/>
      <c r="F300" s="314"/>
      <c r="H300" s="315"/>
    </row>
    <row r="301" spans="1:8">
      <c r="A301" s="313"/>
      <c r="B301" s="313"/>
      <c r="E301" s="274"/>
      <c r="F301" s="314"/>
      <c r="H301" s="315"/>
    </row>
    <row r="302" spans="1:8">
      <c r="A302" s="313"/>
      <c r="B302" s="313"/>
      <c r="E302" s="274"/>
      <c r="F302" s="314"/>
      <c r="H302" s="315"/>
    </row>
    <row r="303" spans="1:8">
      <c r="A303" s="313"/>
      <c r="B303" s="313"/>
      <c r="E303" s="274"/>
      <c r="F303" s="314"/>
      <c r="H303" s="315"/>
    </row>
    <row r="304" spans="1:8">
      <c r="A304" s="313"/>
      <c r="B304" s="313"/>
      <c r="E304" s="274"/>
      <c r="F304" s="314"/>
      <c r="H304" s="315"/>
    </row>
    <row r="305" spans="1:8">
      <c r="A305" s="313"/>
      <c r="B305" s="313"/>
      <c r="E305" s="274"/>
      <c r="F305" s="314"/>
      <c r="H305" s="315"/>
    </row>
    <row r="306" spans="1:8">
      <c r="A306" s="313"/>
      <c r="B306" s="313"/>
      <c r="E306" s="274"/>
      <c r="F306" s="314"/>
      <c r="H306" s="315"/>
    </row>
    <row r="307" spans="1:8">
      <c r="A307" s="313"/>
      <c r="B307" s="313"/>
      <c r="E307" s="274"/>
      <c r="F307" s="314"/>
      <c r="H307" s="315"/>
    </row>
    <row r="308" spans="1:8">
      <c r="A308" s="313"/>
      <c r="B308" s="313"/>
      <c r="E308" s="274"/>
      <c r="F308" s="314"/>
      <c r="H308" s="315"/>
    </row>
    <row r="309" spans="1:8">
      <c r="A309" s="313"/>
      <c r="B309" s="313"/>
      <c r="E309" s="274"/>
      <c r="F309" s="314"/>
      <c r="H309" s="315"/>
    </row>
    <row r="310" spans="1:8">
      <c r="A310" s="313"/>
      <c r="B310" s="313"/>
      <c r="E310" s="274"/>
      <c r="F310" s="314"/>
      <c r="H310" s="315"/>
    </row>
    <row r="311" spans="1:8">
      <c r="A311" s="313"/>
      <c r="B311" s="313"/>
      <c r="E311" s="274"/>
      <c r="F311" s="314"/>
      <c r="H311" s="315"/>
    </row>
    <row r="312" spans="1:8">
      <c r="A312" s="313"/>
      <c r="B312" s="313"/>
      <c r="E312" s="274"/>
      <c r="F312" s="314"/>
      <c r="H312" s="315"/>
    </row>
    <row r="313" spans="1:8">
      <c r="A313" s="313"/>
      <c r="B313" s="313"/>
      <c r="E313" s="274"/>
      <c r="F313" s="314"/>
      <c r="H313" s="315"/>
    </row>
    <row r="314" spans="1:8">
      <c r="A314" s="313"/>
      <c r="B314" s="313"/>
      <c r="E314" s="274"/>
      <c r="F314" s="314"/>
      <c r="H314" s="315"/>
    </row>
    <row r="315" spans="1:8">
      <c r="A315" s="313"/>
      <c r="B315" s="313"/>
      <c r="E315" s="274"/>
      <c r="F315" s="314"/>
      <c r="H315" s="315"/>
    </row>
    <row r="316" spans="1:8">
      <c r="A316" s="313"/>
      <c r="B316" s="313"/>
      <c r="E316" s="274"/>
      <c r="F316" s="314"/>
      <c r="H316" s="315"/>
    </row>
    <row r="317" spans="1:8">
      <c r="A317" s="313"/>
      <c r="B317" s="313"/>
      <c r="E317" s="274"/>
      <c r="F317" s="314"/>
      <c r="H317" s="315"/>
    </row>
    <row r="318" spans="1:8">
      <c r="A318" s="313"/>
      <c r="B318" s="313"/>
      <c r="E318" s="274"/>
      <c r="F318" s="314"/>
      <c r="H318" s="315"/>
    </row>
    <row r="319" spans="1:8">
      <c r="A319" s="313"/>
      <c r="B319" s="313"/>
      <c r="E319" s="274"/>
      <c r="F319" s="314"/>
      <c r="H319" s="315"/>
    </row>
    <row r="320" spans="1:8">
      <c r="A320" s="313"/>
      <c r="B320" s="313"/>
      <c r="E320" s="274"/>
      <c r="F320" s="314"/>
      <c r="H320" s="315"/>
    </row>
    <row r="321" spans="1:8">
      <c r="A321" s="313"/>
      <c r="B321" s="313"/>
      <c r="E321" s="274"/>
      <c r="F321" s="314"/>
      <c r="H321" s="315"/>
    </row>
    <row r="322" spans="1:8">
      <c r="A322" s="313"/>
      <c r="B322" s="313"/>
      <c r="E322" s="274"/>
      <c r="F322" s="314"/>
      <c r="H322" s="315"/>
    </row>
    <row r="323" spans="1:8">
      <c r="A323" s="313"/>
      <c r="B323" s="313"/>
      <c r="E323" s="274"/>
      <c r="F323" s="314"/>
      <c r="H323" s="315"/>
    </row>
    <row r="324" spans="1:8">
      <c r="A324" s="313"/>
      <c r="B324" s="313"/>
      <c r="E324" s="274"/>
      <c r="F324" s="314"/>
      <c r="H324" s="315"/>
    </row>
    <row r="325" spans="1:8">
      <c r="A325" s="313"/>
      <c r="B325" s="313"/>
      <c r="E325" s="274"/>
      <c r="F325" s="314"/>
      <c r="H325" s="315"/>
    </row>
    <row r="326" spans="1:8">
      <c r="A326" s="313"/>
      <c r="B326" s="313"/>
      <c r="E326" s="274"/>
      <c r="F326" s="314"/>
      <c r="H326" s="315"/>
    </row>
    <row r="327" spans="1:8">
      <c r="A327" s="313"/>
      <c r="B327" s="313"/>
      <c r="E327" s="274"/>
      <c r="F327" s="314"/>
      <c r="H327" s="315"/>
    </row>
    <row r="328" spans="1:8">
      <c r="A328" s="313"/>
      <c r="B328" s="313"/>
      <c r="E328" s="274"/>
      <c r="F328" s="314"/>
      <c r="H328" s="315"/>
    </row>
    <row r="329" spans="1:8">
      <c r="A329" s="313"/>
      <c r="B329" s="313"/>
      <c r="E329" s="274"/>
      <c r="F329" s="314"/>
      <c r="H329" s="315"/>
    </row>
    <row r="330" spans="1:8">
      <c r="A330" s="313"/>
      <c r="B330" s="313"/>
      <c r="E330" s="274"/>
      <c r="F330" s="314"/>
      <c r="H330" s="315"/>
    </row>
    <row r="331" spans="1:8">
      <c r="A331" s="313"/>
      <c r="B331" s="313"/>
      <c r="E331" s="274"/>
      <c r="F331" s="314"/>
      <c r="H331" s="315"/>
    </row>
    <row r="332" spans="1:8">
      <c r="A332" s="313"/>
      <c r="B332" s="313"/>
      <c r="E332" s="274"/>
      <c r="F332" s="314"/>
      <c r="H332" s="315"/>
    </row>
    <row r="333" spans="1:8">
      <c r="A333" s="313"/>
      <c r="B333" s="313"/>
      <c r="E333" s="274"/>
      <c r="F333" s="314"/>
      <c r="H333" s="315"/>
    </row>
    <row r="334" spans="1:8">
      <c r="A334" s="313"/>
      <c r="B334" s="313"/>
      <c r="E334" s="274"/>
      <c r="F334" s="314"/>
      <c r="H334" s="315"/>
    </row>
    <row r="335" spans="1:8">
      <c r="A335" s="313"/>
      <c r="B335" s="313"/>
      <c r="E335" s="274"/>
      <c r="F335" s="314"/>
      <c r="H335" s="315"/>
    </row>
    <row r="336" spans="1:8">
      <c r="A336" s="313"/>
      <c r="B336" s="313"/>
      <c r="E336" s="274"/>
      <c r="F336" s="314"/>
      <c r="H336" s="315"/>
    </row>
    <row r="337" spans="1:8">
      <c r="A337" s="313"/>
      <c r="B337" s="313"/>
      <c r="E337" s="274"/>
      <c r="F337" s="314"/>
      <c r="H337" s="315"/>
    </row>
    <row r="338" spans="1:8">
      <c r="A338" s="313"/>
      <c r="B338" s="313"/>
      <c r="E338" s="274"/>
      <c r="F338" s="314"/>
      <c r="H338" s="315"/>
    </row>
    <row r="339" spans="1:8">
      <c r="A339" s="313"/>
      <c r="B339" s="313"/>
      <c r="E339" s="274"/>
      <c r="F339" s="314"/>
      <c r="H339" s="315"/>
    </row>
    <row r="340" spans="1:8">
      <c r="A340" s="313"/>
      <c r="B340" s="313"/>
      <c r="E340" s="274"/>
      <c r="F340" s="314"/>
      <c r="H340" s="315"/>
    </row>
    <row r="341" spans="1:8">
      <c r="A341" s="313"/>
      <c r="B341" s="313"/>
      <c r="E341" s="274"/>
      <c r="F341" s="314"/>
      <c r="H341" s="315"/>
    </row>
    <row r="342" spans="1:8">
      <c r="A342" s="313"/>
      <c r="B342" s="313"/>
      <c r="E342" s="274"/>
      <c r="F342" s="314"/>
      <c r="H342" s="315"/>
    </row>
    <row r="343" spans="1:8">
      <c r="A343" s="313"/>
      <c r="B343" s="313"/>
      <c r="E343" s="274"/>
      <c r="F343" s="314"/>
      <c r="H343" s="315"/>
    </row>
    <row r="344" spans="1:8">
      <c r="A344" s="313"/>
      <c r="B344" s="313"/>
      <c r="E344" s="274"/>
      <c r="F344" s="314"/>
      <c r="H344" s="315"/>
    </row>
    <row r="345" spans="1:8">
      <c r="A345" s="313"/>
      <c r="B345" s="313"/>
      <c r="E345" s="274"/>
      <c r="F345" s="314"/>
      <c r="H345" s="315"/>
    </row>
    <row r="346" spans="1:8">
      <c r="A346" s="313"/>
      <c r="B346" s="313"/>
      <c r="E346" s="274"/>
      <c r="F346" s="314"/>
      <c r="H346" s="315"/>
    </row>
    <row r="347" spans="1:8">
      <c r="A347" s="313"/>
      <c r="B347" s="313"/>
      <c r="E347" s="274"/>
      <c r="F347" s="314"/>
      <c r="H347" s="315"/>
    </row>
    <row r="348" spans="1:8">
      <c r="A348" s="313"/>
      <c r="B348" s="313"/>
      <c r="E348" s="274"/>
      <c r="F348" s="314"/>
      <c r="H348" s="315"/>
    </row>
    <row r="349" spans="1:8">
      <c r="A349" s="313"/>
      <c r="B349" s="313"/>
      <c r="E349" s="274"/>
      <c r="F349" s="314"/>
      <c r="H349" s="315"/>
    </row>
    <row r="350" spans="1:8">
      <c r="A350" s="313"/>
      <c r="B350" s="313"/>
      <c r="E350" s="274"/>
      <c r="F350" s="314"/>
      <c r="H350" s="315"/>
    </row>
    <row r="351" spans="1:8">
      <c r="A351" s="313"/>
      <c r="B351" s="313"/>
      <c r="E351" s="274"/>
      <c r="F351" s="314"/>
      <c r="H351" s="315"/>
    </row>
    <row r="352" spans="1:8">
      <c r="A352" s="313"/>
      <c r="B352" s="313"/>
      <c r="E352" s="274"/>
      <c r="F352" s="314"/>
      <c r="H352" s="315"/>
    </row>
    <row r="353" spans="1:8">
      <c r="A353" s="313"/>
      <c r="B353" s="313"/>
      <c r="E353" s="274"/>
      <c r="F353" s="314"/>
      <c r="H353" s="315"/>
    </row>
    <row r="354" spans="1:8">
      <c r="A354" s="313"/>
      <c r="B354" s="313"/>
      <c r="E354" s="274"/>
      <c r="F354" s="314"/>
      <c r="H354" s="315"/>
    </row>
    <row r="355" spans="1:8">
      <c r="A355" s="313"/>
      <c r="B355" s="313"/>
      <c r="E355" s="274"/>
      <c r="F355" s="314"/>
      <c r="H355" s="315"/>
    </row>
    <row r="356" spans="1:8">
      <c r="A356" s="313"/>
      <c r="B356" s="313"/>
      <c r="E356" s="274"/>
      <c r="F356" s="314"/>
      <c r="H356" s="315"/>
    </row>
    <row r="357" spans="1:8">
      <c r="A357" s="313"/>
      <c r="B357" s="313"/>
      <c r="E357" s="274"/>
      <c r="F357" s="314"/>
      <c r="H357" s="315"/>
    </row>
    <row r="358" spans="1:8">
      <c r="A358" s="313"/>
      <c r="B358" s="313"/>
      <c r="E358" s="274"/>
      <c r="F358" s="314"/>
      <c r="H358" s="315"/>
    </row>
    <row r="359" spans="1:8">
      <c r="A359" s="313"/>
      <c r="B359" s="313"/>
      <c r="E359" s="274"/>
      <c r="F359" s="314"/>
      <c r="H359" s="315"/>
    </row>
    <row r="360" spans="1:8">
      <c r="A360" s="313"/>
      <c r="B360" s="313"/>
      <c r="E360" s="274"/>
      <c r="F360" s="314"/>
      <c r="H360" s="315"/>
    </row>
    <row r="361" spans="1:8">
      <c r="A361" s="313"/>
      <c r="B361" s="313"/>
      <c r="E361" s="274"/>
      <c r="F361" s="314"/>
      <c r="H361" s="315"/>
    </row>
    <row r="362" spans="1:8">
      <c r="A362" s="313"/>
      <c r="B362" s="313"/>
      <c r="E362" s="274"/>
      <c r="F362" s="314"/>
      <c r="H362" s="315"/>
    </row>
    <row r="363" spans="1:8">
      <c r="A363" s="313"/>
      <c r="B363" s="313"/>
      <c r="E363" s="274"/>
      <c r="F363" s="314"/>
      <c r="H363" s="315"/>
    </row>
    <row r="364" spans="1:8">
      <c r="A364" s="313"/>
      <c r="B364" s="313"/>
      <c r="E364" s="274"/>
      <c r="F364" s="314"/>
      <c r="H364" s="315"/>
    </row>
    <row r="365" spans="1:8">
      <c r="A365" s="313"/>
      <c r="B365" s="313"/>
      <c r="E365" s="274"/>
      <c r="F365" s="314"/>
      <c r="H365" s="315"/>
    </row>
    <row r="366" spans="1:8">
      <c r="A366" s="313"/>
      <c r="B366" s="313"/>
      <c r="E366" s="274"/>
      <c r="F366" s="314"/>
      <c r="H366" s="315"/>
    </row>
    <row r="367" spans="1:8">
      <c r="A367" s="313"/>
      <c r="B367" s="313"/>
      <c r="E367" s="274"/>
      <c r="F367" s="314"/>
      <c r="H367" s="315"/>
    </row>
    <row r="368" spans="1:8">
      <c r="A368" s="313"/>
      <c r="B368" s="313"/>
      <c r="E368" s="274"/>
      <c r="F368" s="314"/>
      <c r="H368" s="315"/>
    </row>
    <row r="369" spans="1:8">
      <c r="A369" s="313"/>
      <c r="B369" s="313"/>
      <c r="E369" s="274"/>
      <c r="F369" s="314"/>
      <c r="H369" s="315"/>
    </row>
    <row r="370" spans="1:8">
      <c r="A370" s="313"/>
      <c r="B370" s="313"/>
      <c r="E370" s="274"/>
      <c r="F370" s="314"/>
      <c r="H370" s="315"/>
    </row>
    <row r="371" spans="1:8">
      <c r="A371" s="313"/>
      <c r="B371" s="313"/>
      <c r="E371" s="274"/>
      <c r="F371" s="314"/>
      <c r="H371" s="315"/>
    </row>
    <row r="372" spans="1:8">
      <c r="A372" s="313"/>
      <c r="B372" s="313"/>
      <c r="E372" s="274"/>
      <c r="F372" s="314"/>
      <c r="H372" s="315"/>
    </row>
    <row r="373" spans="1:8">
      <c r="A373" s="313"/>
      <c r="B373" s="313"/>
      <c r="E373" s="274"/>
      <c r="F373" s="314"/>
      <c r="H373" s="315"/>
    </row>
    <row r="374" spans="1:8">
      <c r="A374" s="313"/>
      <c r="B374" s="313"/>
      <c r="E374" s="274"/>
      <c r="F374" s="314"/>
      <c r="H374" s="315"/>
    </row>
    <row r="375" spans="1:8">
      <c r="A375" s="313"/>
      <c r="B375" s="313"/>
      <c r="E375" s="274"/>
      <c r="F375" s="314"/>
      <c r="H375" s="315"/>
    </row>
    <row r="376" spans="1:8">
      <c r="A376" s="313"/>
      <c r="B376" s="313"/>
      <c r="E376" s="274"/>
      <c r="F376" s="314"/>
      <c r="H376" s="315"/>
    </row>
    <row r="377" spans="1:8">
      <c r="A377" s="313"/>
      <c r="B377" s="313"/>
      <c r="E377" s="274"/>
      <c r="F377" s="314"/>
      <c r="H377" s="315"/>
    </row>
    <row r="378" spans="1:8">
      <c r="A378" s="313"/>
      <c r="B378" s="313"/>
      <c r="E378" s="274"/>
      <c r="F378" s="314"/>
      <c r="H378" s="315"/>
    </row>
    <row r="379" spans="1:8">
      <c r="A379" s="313"/>
      <c r="B379" s="313"/>
      <c r="E379" s="274"/>
      <c r="F379" s="314"/>
      <c r="H379" s="315"/>
    </row>
    <row r="380" spans="1:8">
      <c r="A380" s="313"/>
      <c r="B380" s="313"/>
      <c r="E380" s="274"/>
      <c r="F380" s="314"/>
      <c r="H380" s="315"/>
    </row>
    <row r="381" spans="1:8">
      <c r="A381" s="313"/>
      <c r="B381" s="313"/>
      <c r="E381" s="274"/>
      <c r="F381" s="314"/>
      <c r="H381" s="315"/>
    </row>
    <row r="382" spans="1:8">
      <c r="A382" s="313"/>
      <c r="B382" s="313"/>
      <c r="E382" s="274"/>
      <c r="F382" s="314"/>
      <c r="H382" s="315"/>
    </row>
    <row r="383" spans="1:8">
      <c r="A383" s="313"/>
      <c r="B383" s="313"/>
      <c r="E383" s="274"/>
      <c r="F383" s="314"/>
      <c r="H383" s="315"/>
    </row>
    <row r="384" spans="1:8">
      <c r="A384" s="313"/>
      <c r="B384" s="313"/>
      <c r="E384" s="274"/>
      <c r="F384" s="314"/>
      <c r="H384" s="315"/>
    </row>
    <row r="385" spans="1:8">
      <c r="A385" s="313"/>
      <c r="B385" s="313"/>
      <c r="E385" s="274"/>
      <c r="F385" s="314"/>
      <c r="H385" s="315"/>
    </row>
    <row r="386" spans="1:8">
      <c r="A386" s="313"/>
      <c r="B386" s="313"/>
      <c r="E386" s="274"/>
      <c r="F386" s="314"/>
      <c r="H386" s="315"/>
    </row>
    <row r="387" spans="1:8">
      <c r="A387" s="313"/>
      <c r="B387" s="313"/>
      <c r="E387" s="274"/>
      <c r="F387" s="314"/>
      <c r="H387" s="315"/>
    </row>
    <row r="388" spans="1:8">
      <c r="A388" s="313"/>
      <c r="B388" s="313"/>
      <c r="E388" s="274"/>
      <c r="F388" s="314"/>
      <c r="H388" s="315"/>
    </row>
    <row r="389" spans="1:8">
      <c r="A389" s="313"/>
      <c r="B389" s="313"/>
      <c r="E389" s="274"/>
      <c r="F389" s="314"/>
      <c r="H389" s="315"/>
    </row>
    <row r="390" spans="1:8">
      <c r="A390" s="313"/>
      <c r="B390" s="313"/>
      <c r="E390" s="274"/>
      <c r="F390" s="314"/>
      <c r="H390" s="315"/>
    </row>
    <row r="391" spans="1:8">
      <c r="A391" s="313"/>
      <c r="B391" s="313"/>
      <c r="E391" s="274"/>
      <c r="F391" s="314"/>
      <c r="H391" s="315"/>
    </row>
    <row r="392" spans="1:8">
      <c r="A392" s="313"/>
      <c r="B392" s="313"/>
      <c r="E392" s="274"/>
      <c r="F392" s="314"/>
      <c r="H392" s="315"/>
    </row>
    <row r="393" spans="1:8">
      <c r="A393" s="313"/>
      <c r="B393" s="313"/>
      <c r="E393" s="274"/>
      <c r="F393" s="314"/>
      <c r="H393" s="315"/>
    </row>
    <row r="394" spans="1:8">
      <c r="A394" s="313"/>
      <c r="B394" s="313"/>
      <c r="E394" s="274"/>
      <c r="F394" s="314"/>
      <c r="H394" s="315"/>
    </row>
    <row r="395" spans="1:8">
      <c r="A395" s="313"/>
      <c r="B395" s="313"/>
      <c r="E395" s="274"/>
      <c r="F395" s="314"/>
      <c r="H395" s="315"/>
    </row>
    <row r="396" spans="1:8">
      <c r="A396" s="313"/>
      <c r="B396" s="313"/>
      <c r="E396" s="274"/>
      <c r="F396" s="314"/>
      <c r="H396" s="315"/>
    </row>
    <row r="397" spans="1:8">
      <c r="A397" s="313"/>
      <c r="B397" s="313"/>
      <c r="E397" s="274"/>
      <c r="F397" s="314"/>
      <c r="H397" s="315"/>
    </row>
    <row r="398" spans="1:8">
      <c r="A398" s="313"/>
      <c r="B398" s="313"/>
      <c r="E398" s="274"/>
      <c r="F398" s="314"/>
      <c r="H398" s="315"/>
    </row>
    <row r="399" spans="1:8">
      <c r="A399" s="313"/>
      <c r="B399" s="313"/>
      <c r="E399" s="274"/>
      <c r="F399" s="314"/>
      <c r="H399" s="315"/>
    </row>
    <row r="400" spans="1:8">
      <c r="A400" s="313"/>
      <c r="B400" s="313"/>
      <c r="E400" s="274"/>
      <c r="F400" s="314"/>
      <c r="H400" s="315"/>
    </row>
    <row r="401" spans="1:8">
      <c r="A401" s="313"/>
      <c r="B401" s="313"/>
      <c r="E401" s="274"/>
      <c r="F401" s="314"/>
      <c r="H401" s="315"/>
    </row>
    <row r="402" spans="1:8">
      <c r="A402" s="313"/>
      <c r="B402" s="313"/>
      <c r="E402" s="274"/>
      <c r="F402" s="314"/>
      <c r="H402" s="315"/>
    </row>
    <row r="403" spans="1:8">
      <c r="A403" s="313"/>
      <c r="B403" s="313"/>
      <c r="E403" s="274"/>
      <c r="F403" s="314"/>
      <c r="H403" s="315"/>
    </row>
    <row r="404" spans="1:8">
      <c r="A404" s="313"/>
      <c r="B404" s="313"/>
      <c r="E404" s="274"/>
      <c r="F404" s="314"/>
      <c r="H404" s="315"/>
    </row>
    <row r="405" spans="1:8">
      <c r="A405" s="313"/>
      <c r="B405" s="313"/>
      <c r="E405" s="274"/>
      <c r="F405" s="314"/>
      <c r="H405" s="315"/>
    </row>
    <row r="406" spans="1:8">
      <c r="A406" s="313"/>
      <c r="B406" s="313"/>
      <c r="E406" s="274"/>
      <c r="F406" s="314"/>
      <c r="H406" s="315"/>
    </row>
    <row r="407" spans="1:8">
      <c r="A407" s="313"/>
      <c r="B407" s="313"/>
      <c r="E407" s="274"/>
      <c r="F407" s="314"/>
      <c r="H407" s="315"/>
    </row>
    <row r="408" spans="1:8">
      <c r="A408" s="313"/>
      <c r="B408" s="313"/>
      <c r="E408" s="274"/>
      <c r="F408" s="314"/>
      <c r="H408" s="315"/>
    </row>
    <row r="409" spans="1:8">
      <c r="A409" s="313"/>
      <c r="B409" s="313"/>
      <c r="E409" s="274"/>
      <c r="F409" s="314"/>
      <c r="H409" s="315"/>
    </row>
    <row r="410" spans="1:8">
      <c r="A410" s="313"/>
      <c r="B410" s="313"/>
      <c r="E410" s="274"/>
      <c r="F410" s="314"/>
      <c r="H410" s="315"/>
    </row>
    <row r="411" spans="1:8">
      <c r="A411" s="313"/>
      <c r="B411" s="313"/>
      <c r="E411" s="274"/>
      <c r="F411" s="314"/>
      <c r="H411" s="315"/>
    </row>
    <row r="412" spans="1:8">
      <c r="A412" s="313"/>
      <c r="B412" s="313"/>
      <c r="E412" s="274"/>
      <c r="F412" s="314"/>
      <c r="H412" s="315"/>
    </row>
    <row r="413" spans="1:8">
      <c r="A413" s="313"/>
      <c r="B413" s="313"/>
      <c r="E413" s="274"/>
      <c r="F413" s="314"/>
      <c r="H413" s="315"/>
    </row>
    <row r="414" spans="1:8">
      <c r="A414" s="313"/>
      <c r="B414" s="313"/>
      <c r="E414" s="274"/>
      <c r="F414" s="314"/>
      <c r="H414" s="315"/>
    </row>
    <row r="415" spans="1:8">
      <c r="A415" s="313"/>
      <c r="B415" s="313"/>
      <c r="E415" s="274"/>
      <c r="F415" s="314"/>
      <c r="H415" s="315"/>
    </row>
    <row r="416" spans="1:8">
      <c r="A416" s="313"/>
      <c r="B416" s="313"/>
      <c r="E416" s="274"/>
      <c r="F416" s="314"/>
      <c r="H416" s="315"/>
    </row>
    <row r="417" spans="1:8">
      <c r="A417" s="313"/>
      <c r="B417" s="313"/>
      <c r="E417" s="274"/>
      <c r="F417" s="314"/>
      <c r="H417" s="315"/>
    </row>
    <row r="418" spans="1:8">
      <c r="A418" s="313"/>
      <c r="B418" s="313"/>
      <c r="E418" s="274"/>
      <c r="F418" s="314"/>
      <c r="H418" s="315"/>
    </row>
    <row r="419" spans="1:8">
      <c r="A419" s="313"/>
      <c r="B419" s="313"/>
      <c r="E419" s="274"/>
      <c r="F419" s="314"/>
      <c r="H419" s="315"/>
    </row>
    <row r="420" spans="1:8">
      <c r="A420" s="313"/>
      <c r="B420" s="313"/>
      <c r="E420" s="274"/>
      <c r="F420" s="314"/>
      <c r="H420" s="315"/>
    </row>
    <row r="421" spans="1:8">
      <c r="A421" s="313"/>
      <c r="B421" s="313"/>
      <c r="E421" s="274"/>
      <c r="F421" s="314"/>
      <c r="H421" s="315"/>
    </row>
    <row r="422" spans="1:8">
      <c r="A422" s="313"/>
      <c r="B422" s="313"/>
      <c r="E422" s="274"/>
      <c r="F422" s="314"/>
      <c r="H422" s="315"/>
    </row>
    <row r="423" spans="1:8">
      <c r="A423" s="313"/>
      <c r="B423" s="313"/>
      <c r="E423" s="274"/>
      <c r="F423" s="314"/>
      <c r="H423" s="315"/>
    </row>
    <row r="424" spans="1:8">
      <c r="A424" s="313"/>
      <c r="B424" s="313"/>
      <c r="E424" s="274"/>
      <c r="F424" s="314"/>
      <c r="H424" s="315"/>
    </row>
    <row r="425" spans="1:8">
      <c r="A425" s="313"/>
      <c r="B425" s="313"/>
      <c r="E425" s="274"/>
      <c r="F425" s="314"/>
      <c r="H425" s="315"/>
    </row>
    <row r="426" spans="1:8">
      <c r="A426" s="313"/>
      <c r="B426" s="313"/>
      <c r="E426" s="274"/>
      <c r="F426" s="314"/>
      <c r="H426" s="315"/>
    </row>
    <row r="427" spans="1:8">
      <c r="A427" s="313"/>
      <c r="B427" s="313"/>
      <c r="E427" s="274"/>
      <c r="F427" s="314"/>
      <c r="H427" s="315"/>
    </row>
    <row r="428" spans="1:8">
      <c r="A428" s="313"/>
      <c r="B428" s="313"/>
      <c r="E428" s="274"/>
      <c r="F428" s="314"/>
      <c r="H428" s="315"/>
    </row>
    <row r="429" spans="1:8">
      <c r="A429" s="313"/>
      <c r="B429" s="313"/>
      <c r="E429" s="274"/>
      <c r="F429" s="314"/>
      <c r="H429" s="315"/>
    </row>
    <row r="430" spans="1:8">
      <c r="A430" s="313"/>
      <c r="B430" s="313"/>
      <c r="E430" s="274"/>
      <c r="F430" s="314"/>
      <c r="H430" s="315"/>
    </row>
    <row r="431" spans="1:8">
      <c r="A431" s="313"/>
      <c r="B431" s="313"/>
      <c r="E431" s="274"/>
      <c r="F431" s="314"/>
      <c r="H431" s="315"/>
    </row>
    <row r="432" spans="1:8">
      <c r="A432" s="313"/>
      <c r="B432" s="313"/>
      <c r="E432" s="274"/>
      <c r="F432" s="314"/>
      <c r="H432" s="315"/>
    </row>
    <row r="433" spans="1:8">
      <c r="A433" s="313"/>
      <c r="B433" s="313"/>
      <c r="E433" s="274"/>
      <c r="F433" s="314"/>
      <c r="H433" s="315"/>
    </row>
    <row r="434" spans="1:8">
      <c r="A434" s="313"/>
      <c r="B434" s="313"/>
      <c r="E434" s="274"/>
      <c r="F434" s="314"/>
      <c r="H434" s="315"/>
    </row>
    <row r="435" spans="1:8">
      <c r="A435" s="313"/>
      <c r="B435" s="313"/>
      <c r="E435" s="274"/>
      <c r="F435" s="314"/>
      <c r="H435" s="315"/>
    </row>
    <row r="436" spans="1:8">
      <c r="A436" s="313"/>
      <c r="B436" s="313"/>
      <c r="E436" s="274"/>
      <c r="F436" s="314"/>
      <c r="H436" s="315"/>
    </row>
    <row r="437" spans="1:8">
      <c r="A437" s="313"/>
      <c r="B437" s="313"/>
      <c r="E437" s="274"/>
      <c r="F437" s="314"/>
      <c r="H437" s="315"/>
    </row>
    <row r="438" spans="1:8">
      <c r="A438" s="313"/>
      <c r="B438" s="313"/>
      <c r="E438" s="274"/>
      <c r="F438" s="314"/>
      <c r="H438" s="315"/>
    </row>
    <row r="439" spans="1:8">
      <c r="A439" s="313"/>
      <c r="B439" s="313"/>
      <c r="E439" s="274"/>
      <c r="F439" s="314"/>
      <c r="H439" s="315"/>
    </row>
    <row r="440" spans="1:8">
      <c r="A440" s="313"/>
      <c r="B440" s="313"/>
      <c r="E440" s="274"/>
      <c r="F440" s="314"/>
      <c r="H440" s="315"/>
    </row>
    <row r="441" spans="1:8">
      <c r="A441" s="313"/>
      <c r="B441" s="313"/>
      <c r="E441" s="274"/>
      <c r="F441" s="314"/>
      <c r="H441" s="315"/>
    </row>
    <row r="442" spans="1:8">
      <c r="A442" s="313"/>
      <c r="B442" s="313"/>
      <c r="E442" s="274"/>
      <c r="F442" s="314"/>
      <c r="H442" s="315"/>
    </row>
    <row r="443" spans="1:8">
      <c r="A443" s="313"/>
      <c r="B443" s="313"/>
      <c r="E443" s="274"/>
      <c r="F443" s="314"/>
      <c r="H443" s="315"/>
    </row>
    <row r="444" spans="1:8">
      <c r="A444" s="313"/>
      <c r="B444" s="313"/>
      <c r="E444" s="274"/>
      <c r="F444" s="314"/>
      <c r="H444" s="315"/>
    </row>
    <row r="445" spans="1:8">
      <c r="A445" s="313"/>
      <c r="B445" s="313"/>
      <c r="E445" s="274"/>
      <c r="F445" s="314"/>
      <c r="H445" s="315"/>
    </row>
    <row r="446" spans="1:8">
      <c r="A446" s="313"/>
      <c r="B446" s="313"/>
      <c r="E446" s="274"/>
      <c r="F446" s="314"/>
      <c r="H446" s="315"/>
    </row>
    <row r="447" spans="1:8">
      <c r="A447" s="313"/>
      <c r="B447" s="313"/>
      <c r="E447" s="274"/>
      <c r="F447" s="314"/>
      <c r="H447" s="315"/>
    </row>
    <row r="448" spans="1:8">
      <c r="A448" s="313"/>
      <c r="B448" s="313"/>
      <c r="E448" s="274"/>
      <c r="F448" s="314"/>
      <c r="H448" s="315"/>
    </row>
    <row r="449" spans="1:8">
      <c r="A449" s="313"/>
      <c r="B449" s="313"/>
      <c r="E449" s="274"/>
      <c r="F449" s="314"/>
      <c r="H449" s="315"/>
    </row>
    <row r="450" spans="1:8">
      <c r="A450" s="313"/>
      <c r="B450" s="313"/>
      <c r="E450" s="274"/>
      <c r="F450" s="314"/>
      <c r="H450" s="315"/>
    </row>
    <row r="451" spans="1:8">
      <c r="A451" s="313"/>
      <c r="B451" s="313"/>
      <c r="E451" s="274"/>
      <c r="F451" s="314"/>
      <c r="H451" s="315"/>
    </row>
    <row r="452" spans="1:8">
      <c r="A452" s="313"/>
      <c r="B452" s="313"/>
      <c r="E452" s="274"/>
      <c r="F452" s="314"/>
      <c r="H452" s="315"/>
    </row>
    <row r="453" spans="1:8">
      <c r="A453" s="313"/>
      <c r="B453" s="313"/>
      <c r="E453" s="274"/>
      <c r="F453" s="314"/>
      <c r="H453" s="315"/>
    </row>
    <row r="454" spans="1:8">
      <c r="A454" s="313"/>
      <c r="B454" s="313"/>
      <c r="E454" s="274"/>
      <c r="F454" s="314"/>
      <c r="H454" s="315"/>
    </row>
    <row r="455" spans="1:8">
      <c r="A455" s="313"/>
      <c r="B455" s="313"/>
      <c r="E455" s="274"/>
      <c r="F455" s="314"/>
      <c r="H455" s="315"/>
    </row>
    <row r="456" spans="1:8">
      <c r="A456" s="313"/>
      <c r="B456" s="313"/>
      <c r="E456" s="274"/>
      <c r="F456" s="314"/>
      <c r="H456" s="315"/>
    </row>
    <row r="457" spans="1:8">
      <c r="A457" s="313"/>
      <c r="B457" s="313"/>
      <c r="E457" s="274"/>
      <c r="F457" s="314"/>
      <c r="H457" s="315"/>
    </row>
    <row r="458" spans="1:8">
      <c r="A458" s="313"/>
      <c r="B458" s="313"/>
      <c r="E458" s="274"/>
      <c r="F458" s="314"/>
      <c r="H458" s="315"/>
    </row>
    <row r="459" spans="1:8">
      <c r="A459" s="313"/>
      <c r="B459" s="313"/>
      <c r="E459" s="274"/>
      <c r="F459" s="314"/>
      <c r="H459" s="315"/>
    </row>
    <row r="460" spans="1:8">
      <c r="A460" s="313"/>
      <c r="B460" s="313"/>
      <c r="E460" s="274"/>
      <c r="F460" s="314"/>
      <c r="H460" s="315"/>
    </row>
    <row r="461" spans="1:8">
      <c r="A461" s="313"/>
      <c r="B461" s="313"/>
      <c r="E461" s="274"/>
      <c r="F461" s="314"/>
      <c r="H461" s="315"/>
    </row>
    <row r="462" spans="1:8">
      <c r="A462" s="313"/>
      <c r="B462" s="313"/>
      <c r="E462" s="274"/>
      <c r="F462" s="314"/>
      <c r="H462" s="315"/>
    </row>
    <row r="463" spans="1:8">
      <c r="A463" s="313"/>
      <c r="B463" s="313"/>
      <c r="E463" s="274"/>
      <c r="F463" s="314"/>
      <c r="H463" s="315"/>
    </row>
    <row r="464" spans="1:8">
      <c r="A464" s="313"/>
      <c r="B464" s="313"/>
      <c r="E464" s="274"/>
      <c r="F464" s="314"/>
      <c r="H464" s="315"/>
    </row>
    <row r="465" spans="1:8">
      <c r="A465" s="313"/>
      <c r="B465" s="313"/>
      <c r="E465" s="274"/>
      <c r="F465" s="314"/>
      <c r="H465" s="315"/>
    </row>
    <row r="466" spans="1:8">
      <c r="A466" s="313"/>
      <c r="B466" s="313"/>
      <c r="E466" s="274"/>
      <c r="F466" s="314"/>
      <c r="H466" s="315"/>
    </row>
    <row r="467" spans="1:8">
      <c r="A467" s="313"/>
      <c r="B467" s="313"/>
      <c r="E467" s="274"/>
      <c r="F467" s="314"/>
      <c r="H467" s="315"/>
    </row>
    <row r="468" spans="1:8">
      <c r="A468" s="313"/>
      <c r="B468" s="313"/>
      <c r="E468" s="274"/>
      <c r="F468" s="314"/>
      <c r="H468" s="315"/>
    </row>
    <row r="469" spans="1:8">
      <c r="A469" s="313"/>
      <c r="B469" s="313"/>
      <c r="E469" s="274"/>
      <c r="F469" s="314"/>
      <c r="H469" s="315"/>
    </row>
    <row r="470" spans="1:8">
      <c r="A470" s="313"/>
      <c r="B470" s="313"/>
      <c r="E470" s="274"/>
      <c r="F470" s="314"/>
      <c r="H470" s="315"/>
    </row>
    <row r="471" spans="1:8">
      <c r="A471" s="313"/>
      <c r="B471" s="313"/>
      <c r="E471" s="274"/>
      <c r="F471" s="314"/>
      <c r="H471" s="315"/>
    </row>
    <row r="472" spans="1:8">
      <c r="A472" s="313"/>
      <c r="B472" s="313"/>
      <c r="E472" s="274"/>
      <c r="F472" s="314"/>
      <c r="H472" s="315"/>
    </row>
    <row r="473" spans="1:8">
      <c r="A473" s="313"/>
      <c r="B473" s="313"/>
      <c r="E473" s="274"/>
      <c r="F473" s="314"/>
      <c r="H473" s="315"/>
    </row>
    <row r="474" spans="1:8">
      <c r="A474" s="313"/>
      <c r="B474" s="313"/>
      <c r="E474" s="274"/>
      <c r="F474" s="314"/>
      <c r="H474" s="315"/>
    </row>
    <row r="475" spans="1:8">
      <c r="A475" s="313"/>
      <c r="B475" s="313"/>
      <c r="E475" s="274"/>
      <c r="F475" s="314"/>
      <c r="H475" s="315"/>
    </row>
    <row r="476" spans="1:8">
      <c r="A476" s="313"/>
      <c r="B476" s="313"/>
      <c r="E476" s="274"/>
      <c r="F476" s="314"/>
      <c r="H476" s="315"/>
    </row>
    <row r="477" spans="1:8">
      <c r="A477" s="313"/>
      <c r="B477" s="313"/>
      <c r="E477" s="274"/>
      <c r="F477" s="314"/>
      <c r="H477" s="315"/>
    </row>
    <row r="478" spans="1:8">
      <c r="A478" s="313"/>
      <c r="B478" s="313"/>
      <c r="E478" s="274"/>
      <c r="F478" s="314"/>
      <c r="H478" s="315"/>
    </row>
    <row r="479" spans="1:8">
      <c r="A479" s="313"/>
      <c r="B479" s="313"/>
      <c r="E479" s="274"/>
      <c r="F479" s="314"/>
      <c r="H479" s="315"/>
    </row>
    <row r="480" spans="1:8">
      <c r="A480" s="313"/>
      <c r="B480" s="313"/>
      <c r="E480" s="274"/>
      <c r="F480" s="314"/>
      <c r="H480" s="315"/>
    </row>
    <row r="481" spans="1:8">
      <c r="A481" s="313"/>
      <c r="B481" s="313"/>
      <c r="E481" s="274"/>
      <c r="F481" s="314"/>
      <c r="H481" s="315"/>
    </row>
    <row r="482" spans="1:8">
      <c r="A482" s="313"/>
      <c r="B482" s="313"/>
      <c r="E482" s="274"/>
      <c r="F482" s="314"/>
      <c r="H482" s="315"/>
    </row>
    <row r="483" spans="1:8">
      <c r="A483" s="313"/>
      <c r="B483" s="313"/>
      <c r="E483" s="274"/>
      <c r="F483" s="314"/>
      <c r="H483" s="315"/>
    </row>
    <row r="484" spans="1:8">
      <c r="A484" s="313"/>
      <c r="B484" s="313"/>
      <c r="E484" s="274"/>
      <c r="F484" s="314"/>
      <c r="H484" s="315"/>
    </row>
    <row r="485" spans="1:8">
      <c r="A485" s="313"/>
      <c r="B485" s="313"/>
      <c r="E485" s="274"/>
      <c r="F485" s="314"/>
      <c r="H485" s="315"/>
    </row>
    <row r="486" spans="1:8">
      <c r="A486" s="313"/>
      <c r="B486" s="313"/>
      <c r="E486" s="274"/>
      <c r="F486" s="314"/>
      <c r="H486" s="315"/>
    </row>
    <row r="487" spans="1:8">
      <c r="A487" s="313"/>
      <c r="B487" s="313"/>
      <c r="E487" s="274"/>
      <c r="F487" s="314"/>
      <c r="H487" s="315"/>
    </row>
    <row r="488" spans="1:8">
      <c r="A488" s="313"/>
      <c r="B488" s="313"/>
      <c r="E488" s="274"/>
      <c r="F488" s="314"/>
      <c r="H488" s="315"/>
    </row>
    <row r="489" spans="1:8">
      <c r="A489" s="313"/>
      <c r="B489" s="313"/>
      <c r="E489" s="274"/>
      <c r="F489" s="314"/>
      <c r="H489" s="315"/>
    </row>
    <row r="490" spans="1:8">
      <c r="A490" s="313"/>
      <c r="B490" s="313"/>
      <c r="E490" s="274"/>
      <c r="F490" s="314"/>
      <c r="H490" s="315"/>
    </row>
    <row r="491" spans="1:8">
      <c r="A491" s="313"/>
      <c r="B491" s="313"/>
      <c r="E491" s="274"/>
      <c r="F491" s="314"/>
      <c r="H491" s="315"/>
    </row>
    <row r="492" spans="1:8">
      <c r="A492" s="313"/>
      <c r="B492" s="313"/>
      <c r="E492" s="274"/>
      <c r="F492" s="314"/>
      <c r="H492" s="315"/>
    </row>
    <row r="493" spans="1:8">
      <c r="A493" s="313"/>
      <c r="B493" s="313"/>
      <c r="E493" s="274"/>
      <c r="F493" s="314"/>
      <c r="H493" s="315"/>
    </row>
    <row r="494" spans="1:8">
      <c r="A494" s="313"/>
      <c r="B494" s="313"/>
      <c r="E494" s="274"/>
      <c r="F494" s="314"/>
      <c r="H494" s="315"/>
    </row>
    <row r="495" spans="1:8">
      <c r="A495" s="313"/>
      <c r="B495" s="313"/>
      <c r="E495" s="274"/>
      <c r="F495" s="314"/>
      <c r="H495" s="315"/>
    </row>
    <row r="496" spans="1:8">
      <c r="A496" s="313"/>
      <c r="B496" s="313"/>
      <c r="E496" s="274"/>
      <c r="F496" s="314"/>
      <c r="H496" s="315"/>
    </row>
    <row r="497" spans="1:8">
      <c r="A497" s="313"/>
      <c r="B497" s="313"/>
      <c r="E497" s="274"/>
      <c r="F497" s="314"/>
      <c r="H497" s="315"/>
    </row>
    <row r="498" spans="1:8">
      <c r="A498" s="313"/>
      <c r="B498" s="313"/>
      <c r="E498" s="274"/>
      <c r="F498" s="314"/>
      <c r="H498" s="315"/>
    </row>
    <row r="499" spans="1:8">
      <c r="A499" s="313"/>
      <c r="B499" s="313"/>
      <c r="E499" s="274"/>
      <c r="F499" s="314"/>
      <c r="H499" s="315"/>
    </row>
    <row r="500" spans="1:8">
      <c r="A500" s="313"/>
      <c r="B500" s="313"/>
      <c r="E500" s="274"/>
      <c r="F500" s="314"/>
      <c r="H500" s="315"/>
    </row>
    <row r="501" spans="1:8">
      <c r="A501" s="313"/>
      <c r="B501" s="313"/>
      <c r="E501" s="274"/>
      <c r="F501" s="314"/>
      <c r="H501" s="315"/>
    </row>
    <row r="502" spans="1:8">
      <c r="A502" s="313"/>
      <c r="B502" s="313"/>
      <c r="E502" s="274"/>
      <c r="F502" s="314"/>
      <c r="H502" s="315"/>
    </row>
    <row r="503" spans="1:8">
      <c r="A503" s="313"/>
      <c r="B503" s="313"/>
      <c r="E503" s="274"/>
      <c r="F503" s="314"/>
      <c r="H503" s="315"/>
    </row>
    <row r="504" spans="1:8">
      <c r="A504" s="313"/>
      <c r="B504" s="313"/>
      <c r="E504" s="274"/>
      <c r="F504" s="314"/>
      <c r="H504" s="315"/>
    </row>
    <row r="505" spans="1:8">
      <c r="A505" s="313"/>
      <c r="B505" s="313"/>
      <c r="E505" s="274"/>
      <c r="F505" s="314"/>
      <c r="H505" s="315"/>
    </row>
    <row r="506" spans="1:8">
      <c r="A506" s="313"/>
      <c r="B506" s="313"/>
      <c r="E506" s="274"/>
      <c r="F506" s="314"/>
      <c r="H506" s="315"/>
    </row>
    <row r="507" spans="1:8">
      <c r="A507" s="313"/>
      <c r="B507" s="313"/>
      <c r="E507" s="274"/>
      <c r="F507" s="314"/>
      <c r="H507" s="315"/>
    </row>
    <row r="508" spans="1:8">
      <c r="A508" s="313"/>
      <c r="B508" s="313"/>
      <c r="E508" s="274"/>
      <c r="F508" s="314"/>
      <c r="H508" s="315"/>
    </row>
    <row r="509" spans="1:8">
      <c r="A509" s="313"/>
      <c r="B509" s="313"/>
      <c r="E509" s="274"/>
      <c r="F509" s="314"/>
      <c r="H509" s="315"/>
    </row>
    <row r="510" spans="1:8">
      <c r="A510" s="313"/>
      <c r="B510" s="313"/>
      <c r="E510" s="274"/>
      <c r="F510" s="314"/>
      <c r="H510" s="315"/>
    </row>
    <row r="511" spans="1:8">
      <c r="A511" s="313"/>
      <c r="B511" s="313"/>
      <c r="E511" s="274"/>
      <c r="F511" s="314"/>
      <c r="H511" s="315"/>
    </row>
    <row r="512" spans="1:8">
      <c r="A512" s="313"/>
      <c r="B512" s="313"/>
      <c r="E512" s="274"/>
      <c r="F512" s="314"/>
      <c r="H512" s="315"/>
    </row>
    <row r="513" spans="1:8">
      <c r="A513" s="313"/>
      <c r="B513" s="313"/>
      <c r="E513" s="274"/>
      <c r="F513" s="314"/>
      <c r="H513" s="315"/>
    </row>
    <row r="514" spans="1:8">
      <c r="A514" s="313"/>
      <c r="B514" s="313"/>
      <c r="E514" s="274"/>
      <c r="F514" s="314"/>
      <c r="H514" s="315"/>
    </row>
    <row r="515" spans="1:8">
      <c r="A515" s="313"/>
      <c r="B515" s="313"/>
      <c r="E515" s="274"/>
      <c r="F515" s="314"/>
      <c r="H515" s="315"/>
    </row>
    <row r="516" spans="1:8">
      <c r="A516" s="313"/>
      <c r="B516" s="313"/>
      <c r="E516" s="274"/>
      <c r="F516" s="314"/>
      <c r="H516" s="315"/>
    </row>
    <row r="517" spans="1:8">
      <c r="A517" s="313"/>
      <c r="B517" s="313"/>
      <c r="E517" s="274"/>
      <c r="F517" s="314"/>
      <c r="H517" s="315"/>
    </row>
    <row r="518" spans="1:8">
      <c r="A518" s="313"/>
      <c r="B518" s="313"/>
      <c r="E518" s="274"/>
      <c r="F518" s="314"/>
      <c r="H518" s="315"/>
    </row>
    <row r="519" spans="1:8">
      <c r="A519" s="313"/>
      <c r="B519" s="313"/>
      <c r="E519" s="274"/>
      <c r="F519" s="314"/>
      <c r="H519" s="315"/>
    </row>
    <row r="520" spans="1:8">
      <c r="A520" s="313"/>
      <c r="B520" s="313"/>
      <c r="E520" s="274"/>
      <c r="F520" s="314"/>
      <c r="H520" s="315"/>
    </row>
    <row r="521" spans="1:8">
      <c r="A521" s="313"/>
      <c r="B521" s="313"/>
      <c r="E521" s="274"/>
      <c r="F521" s="314"/>
      <c r="H521" s="315"/>
    </row>
    <row r="522" spans="1:8">
      <c r="A522" s="313"/>
      <c r="B522" s="313"/>
      <c r="E522" s="274"/>
      <c r="F522" s="314"/>
      <c r="H522" s="315"/>
    </row>
    <row r="523" spans="1:8">
      <c r="A523" s="313"/>
      <c r="B523" s="313"/>
      <c r="E523" s="274"/>
      <c r="F523" s="314"/>
      <c r="H523" s="315"/>
    </row>
    <row r="524" spans="1:8">
      <c r="A524" s="313"/>
      <c r="B524" s="313"/>
      <c r="E524" s="274"/>
      <c r="F524" s="314"/>
      <c r="H524" s="315"/>
    </row>
    <row r="525" spans="1:8">
      <c r="A525" s="313"/>
      <c r="B525" s="313"/>
      <c r="E525" s="274"/>
      <c r="F525" s="314"/>
      <c r="H525" s="315"/>
    </row>
    <row r="526" spans="1:8">
      <c r="A526" s="313"/>
      <c r="B526" s="313"/>
      <c r="E526" s="274"/>
      <c r="F526" s="314"/>
      <c r="H526" s="315"/>
    </row>
    <row r="527" spans="1:8">
      <c r="A527" s="313"/>
      <c r="B527" s="313"/>
      <c r="E527" s="274"/>
      <c r="F527" s="314"/>
      <c r="H527" s="315"/>
    </row>
    <row r="528" spans="1:8">
      <c r="A528" s="313"/>
      <c r="B528" s="313"/>
      <c r="E528" s="274"/>
      <c r="F528" s="314"/>
      <c r="H528" s="315"/>
    </row>
    <row r="529" spans="1:8">
      <c r="A529" s="313"/>
      <c r="B529" s="313"/>
      <c r="E529" s="274"/>
      <c r="F529" s="314"/>
      <c r="H529" s="315"/>
    </row>
    <row r="530" spans="1:8">
      <c r="A530" s="313"/>
      <c r="B530" s="313"/>
      <c r="E530" s="274"/>
      <c r="F530" s="314"/>
      <c r="H530" s="315"/>
    </row>
    <row r="531" spans="1:8">
      <c r="A531" s="313"/>
      <c r="B531" s="313"/>
      <c r="E531" s="274"/>
      <c r="F531" s="314"/>
      <c r="H531" s="315"/>
    </row>
    <row r="532" spans="1:8">
      <c r="A532" s="313"/>
      <c r="B532" s="313"/>
      <c r="E532" s="274"/>
      <c r="F532" s="314"/>
      <c r="H532" s="315"/>
    </row>
    <row r="533" spans="1:8">
      <c r="A533" s="313"/>
      <c r="B533" s="313"/>
      <c r="E533" s="274"/>
      <c r="F533" s="314"/>
      <c r="H533" s="315"/>
    </row>
    <row r="534" spans="1:8">
      <c r="A534" s="313"/>
      <c r="B534" s="313"/>
      <c r="E534" s="274"/>
      <c r="F534" s="314"/>
      <c r="H534" s="315"/>
    </row>
    <row r="535" spans="1:8">
      <c r="A535" s="313"/>
      <c r="B535" s="313"/>
      <c r="E535" s="274"/>
      <c r="F535" s="314"/>
      <c r="H535" s="315"/>
    </row>
    <row r="536" spans="1:8">
      <c r="A536" s="313"/>
      <c r="B536" s="313"/>
      <c r="E536" s="274"/>
      <c r="F536" s="314"/>
      <c r="H536" s="315"/>
    </row>
    <row r="537" spans="1:8">
      <c r="A537" s="313"/>
      <c r="B537" s="313"/>
      <c r="E537" s="274"/>
      <c r="F537" s="314"/>
      <c r="H537" s="315"/>
    </row>
    <row r="538" spans="1:8">
      <c r="A538" s="313"/>
      <c r="B538" s="313"/>
      <c r="E538" s="274"/>
      <c r="F538" s="314"/>
      <c r="H538" s="315"/>
    </row>
    <row r="539" spans="1:8">
      <c r="A539" s="313"/>
      <c r="B539" s="313"/>
      <c r="E539" s="274"/>
      <c r="F539" s="314"/>
      <c r="H539" s="315"/>
    </row>
    <row r="540" spans="1:8">
      <c r="A540" s="313"/>
      <c r="B540" s="313"/>
      <c r="E540" s="274"/>
      <c r="F540" s="314"/>
      <c r="H540" s="315"/>
    </row>
    <row r="541" spans="1:8">
      <c r="A541" s="313"/>
      <c r="B541" s="313"/>
      <c r="E541" s="274"/>
      <c r="F541" s="314"/>
      <c r="H541" s="315"/>
    </row>
    <row r="542" spans="1:8">
      <c r="A542" s="313"/>
      <c r="B542" s="313"/>
      <c r="E542" s="274"/>
      <c r="F542" s="314"/>
      <c r="H542" s="315"/>
    </row>
    <row r="543" spans="1:8">
      <c r="A543" s="313"/>
      <c r="B543" s="313"/>
      <c r="E543" s="274"/>
      <c r="F543" s="314"/>
      <c r="H543" s="315"/>
    </row>
    <row r="544" spans="1:8">
      <c r="A544" s="313"/>
      <c r="B544" s="313"/>
      <c r="E544" s="274"/>
      <c r="F544" s="314"/>
      <c r="H544" s="315"/>
    </row>
    <row r="545" spans="1:8">
      <c r="A545" s="313"/>
      <c r="B545" s="313"/>
      <c r="E545" s="274"/>
      <c r="F545" s="314"/>
      <c r="H545" s="315"/>
    </row>
    <row r="546" spans="1:8">
      <c r="A546" s="313"/>
      <c r="B546" s="313"/>
      <c r="E546" s="274"/>
      <c r="F546" s="314"/>
      <c r="H546" s="315"/>
    </row>
    <row r="547" spans="1:8">
      <c r="A547" s="313"/>
      <c r="B547" s="313"/>
      <c r="E547" s="274"/>
      <c r="F547" s="314"/>
      <c r="H547" s="315"/>
    </row>
    <row r="548" spans="1:8">
      <c r="A548" s="313"/>
      <c r="B548" s="313"/>
      <c r="E548" s="274"/>
      <c r="F548" s="314"/>
      <c r="H548" s="315"/>
    </row>
    <row r="549" spans="1:8">
      <c r="A549" s="313"/>
      <c r="B549" s="313"/>
      <c r="E549" s="274"/>
      <c r="F549" s="314"/>
      <c r="H549" s="315"/>
    </row>
    <row r="550" spans="1:8">
      <c r="A550" s="313"/>
      <c r="B550" s="313"/>
      <c r="E550" s="274"/>
      <c r="F550" s="314"/>
      <c r="H550" s="315"/>
    </row>
    <row r="551" spans="1:8">
      <c r="A551" s="313"/>
      <c r="B551" s="313"/>
      <c r="E551" s="274"/>
      <c r="F551" s="314"/>
      <c r="H551" s="315"/>
    </row>
    <row r="552" spans="1:8">
      <c r="A552" s="313"/>
      <c r="B552" s="313"/>
      <c r="E552" s="274"/>
      <c r="F552" s="314"/>
      <c r="H552" s="315"/>
    </row>
    <row r="553" spans="1:8">
      <c r="A553" s="313"/>
      <c r="B553" s="313"/>
      <c r="E553" s="274"/>
      <c r="F553" s="314"/>
      <c r="H553" s="315"/>
    </row>
    <row r="554" spans="1:8">
      <c r="A554" s="313"/>
      <c r="B554" s="313"/>
      <c r="E554" s="274"/>
      <c r="F554" s="314"/>
      <c r="H554" s="315"/>
    </row>
    <row r="555" spans="1:8">
      <c r="A555" s="313"/>
      <c r="B555" s="313"/>
      <c r="E555" s="274"/>
      <c r="F555" s="314"/>
      <c r="H555" s="315"/>
    </row>
    <row r="556" spans="1:8">
      <c r="A556" s="313"/>
      <c r="B556" s="313"/>
      <c r="E556" s="274"/>
      <c r="F556" s="314"/>
      <c r="H556" s="315"/>
    </row>
    <row r="557" spans="1:8">
      <c r="A557" s="313"/>
      <c r="B557" s="313"/>
      <c r="E557" s="274"/>
      <c r="F557" s="314"/>
      <c r="H557" s="315"/>
    </row>
    <row r="558" spans="1:8">
      <c r="A558" s="313"/>
      <c r="B558" s="313"/>
      <c r="E558" s="274"/>
      <c r="F558" s="314"/>
      <c r="H558" s="315"/>
    </row>
    <row r="559" spans="1:8">
      <c r="A559" s="313"/>
      <c r="B559" s="313"/>
      <c r="E559" s="274"/>
      <c r="F559" s="314"/>
      <c r="H559" s="315"/>
    </row>
    <row r="560" spans="1:8">
      <c r="A560" s="313"/>
      <c r="B560" s="313"/>
      <c r="E560" s="274"/>
      <c r="F560" s="314"/>
      <c r="H560" s="315"/>
    </row>
    <row r="561" spans="1:8">
      <c r="A561" s="313"/>
      <c r="B561" s="313"/>
      <c r="E561" s="274"/>
      <c r="F561" s="314"/>
      <c r="H561" s="315"/>
    </row>
    <row r="562" spans="1:8">
      <c r="A562" s="313"/>
      <c r="B562" s="313"/>
      <c r="E562" s="274"/>
      <c r="F562" s="314"/>
      <c r="H562" s="315"/>
    </row>
    <row r="563" spans="1:8">
      <c r="A563" s="313"/>
      <c r="B563" s="313"/>
      <c r="E563" s="274"/>
      <c r="F563" s="314"/>
      <c r="H563" s="315"/>
    </row>
    <row r="564" spans="1:8">
      <c r="A564" s="313"/>
      <c r="B564" s="313"/>
      <c r="E564" s="274"/>
      <c r="F564" s="314"/>
      <c r="H564" s="315"/>
    </row>
    <row r="565" spans="1:8">
      <c r="A565" s="313"/>
      <c r="B565" s="313"/>
      <c r="E565" s="274"/>
      <c r="F565" s="314"/>
      <c r="H565" s="315"/>
    </row>
    <row r="566" spans="1:8">
      <c r="A566" s="313"/>
      <c r="B566" s="313"/>
      <c r="E566" s="274"/>
      <c r="F566" s="314"/>
      <c r="H566" s="315"/>
    </row>
    <row r="567" spans="1:8">
      <c r="A567" s="313"/>
      <c r="B567" s="313"/>
      <c r="E567" s="274"/>
      <c r="F567" s="314"/>
      <c r="H567" s="315"/>
    </row>
    <row r="568" spans="1:8">
      <c r="A568" s="313"/>
      <c r="B568" s="313"/>
      <c r="E568" s="274"/>
      <c r="F568" s="314"/>
      <c r="H568" s="315"/>
    </row>
    <row r="569" spans="1:8">
      <c r="A569" s="313"/>
      <c r="B569" s="313"/>
      <c r="E569" s="274"/>
      <c r="F569" s="314"/>
      <c r="H569" s="315"/>
    </row>
    <row r="570" spans="1:8">
      <c r="A570" s="313"/>
      <c r="B570" s="313"/>
      <c r="E570" s="274"/>
      <c r="F570" s="314"/>
      <c r="H570" s="315"/>
    </row>
    <row r="571" spans="1:8">
      <c r="A571" s="313"/>
      <c r="B571" s="313"/>
      <c r="E571" s="274"/>
      <c r="F571" s="314"/>
      <c r="H571" s="315"/>
    </row>
    <row r="572" spans="1:8">
      <c r="A572" s="313"/>
      <c r="B572" s="313"/>
      <c r="E572" s="274"/>
      <c r="F572" s="314"/>
      <c r="H572" s="315"/>
    </row>
    <row r="573" spans="1:8">
      <c r="A573" s="313"/>
      <c r="B573" s="313"/>
      <c r="E573" s="274"/>
      <c r="F573" s="314"/>
      <c r="H573" s="315"/>
    </row>
    <row r="574" spans="1:8">
      <c r="A574" s="313"/>
      <c r="B574" s="313"/>
      <c r="E574" s="274"/>
      <c r="F574" s="314"/>
      <c r="H574" s="315"/>
    </row>
    <row r="575" spans="1:8">
      <c r="A575" s="313"/>
      <c r="B575" s="313"/>
      <c r="E575" s="274"/>
      <c r="F575" s="314"/>
      <c r="H575" s="315"/>
    </row>
    <row r="576" spans="1:8">
      <c r="A576" s="313"/>
      <c r="B576" s="313"/>
      <c r="E576" s="274"/>
      <c r="F576" s="314"/>
      <c r="H576" s="315"/>
    </row>
    <row r="577" spans="1:8">
      <c r="A577" s="313"/>
      <c r="B577" s="313"/>
      <c r="E577" s="274"/>
      <c r="F577" s="314"/>
      <c r="H577" s="315"/>
    </row>
    <row r="578" spans="1:8">
      <c r="A578" s="313"/>
      <c r="B578" s="313"/>
      <c r="E578" s="274"/>
      <c r="F578" s="314"/>
      <c r="H578" s="315"/>
    </row>
    <row r="579" spans="1:8">
      <c r="A579" s="313"/>
      <c r="B579" s="313"/>
      <c r="E579" s="274"/>
      <c r="F579" s="314"/>
      <c r="H579" s="315"/>
    </row>
    <row r="580" spans="1:8">
      <c r="A580" s="313"/>
      <c r="B580" s="313"/>
      <c r="E580" s="274"/>
      <c r="F580" s="314"/>
      <c r="H580" s="315"/>
    </row>
    <row r="581" spans="1:8">
      <c r="A581" s="313"/>
      <c r="B581" s="313"/>
      <c r="E581" s="274"/>
      <c r="F581" s="314"/>
      <c r="H581" s="315"/>
    </row>
    <row r="582" spans="1:8">
      <c r="A582" s="313"/>
      <c r="B582" s="313"/>
      <c r="E582" s="274"/>
      <c r="F582" s="314"/>
      <c r="H582" s="315"/>
    </row>
    <row r="583" spans="1:8">
      <c r="A583" s="313"/>
      <c r="B583" s="313"/>
      <c r="E583" s="274"/>
      <c r="F583" s="314"/>
      <c r="H583" s="315"/>
    </row>
    <row r="584" spans="1:8">
      <c r="A584" s="313"/>
      <c r="B584" s="313"/>
      <c r="E584" s="274"/>
      <c r="F584" s="314"/>
      <c r="H584" s="315"/>
    </row>
    <row r="585" spans="1:8">
      <c r="A585" s="313"/>
      <c r="B585" s="313"/>
      <c r="E585" s="274"/>
      <c r="F585" s="314"/>
      <c r="H585" s="315"/>
    </row>
    <row r="586" spans="1:8">
      <c r="A586" s="313"/>
      <c r="B586" s="313"/>
      <c r="E586" s="274"/>
      <c r="F586" s="314"/>
      <c r="H586" s="315"/>
    </row>
    <row r="587" spans="1:8">
      <c r="A587" s="313"/>
      <c r="B587" s="313"/>
      <c r="E587" s="274"/>
      <c r="F587" s="314"/>
      <c r="H587" s="315"/>
    </row>
    <row r="588" spans="1:8">
      <c r="A588" s="313"/>
      <c r="B588" s="313"/>
      <c r="E588" s="274"/>
      <c r="F588" s="314"/>
      <c r="H588" s="315"/>
    </row>
    <row r="589" spans="1:8">
      <c r="A589" s="313"/>
      <c r="B589" s="313"/>
      <c r="E589" s="274"/>
      <c r="F589" s="314"/>
      <c r="H589" s="315"/>
    </row>
    <row r="590" spans="1:8">
      <c r="A590" s="313"/>
      <c r="B590" s="313"/>
      <c r="E590" s="274"/>
      <c r="F590" s="314"/>
      <c r="H590" s="315"/>
    </row>
    <row r="591" spans="1:8">
      <c r="A591" s="313"/>
      <c r="B591" s="313"/>
      <c r="E591" s="274"/>
      <c r="F591" s="314"/>
      <c r="H591" s="315"/>
    </row>
    <row r="592" spans="1:8">
      <c r="A592" s="313"/>
      <c r="B592" s="313"/>
      <c r="E592" s="274"/>
      <c r="F592" s="314"/>
      <c r="H592" s="315"/>
    </row>
    <row r="593" spans="1:8">
      <c r="A593" s="313"/>
      <c r="B593" s="313"/>
      <c r="E593" s="274"/>
      <c r="F593" s="314"/>
      <c r="H593" s="315"/>
    </row>
    <row r="594" spans="1:8">
      <c r="A594" s="313"/>
      <c r="B594" s="313"/>
      <c r="E594" s="274"/>
      <c r="F594" s="314"/>
      <c r="H594" s="315"/>
    </row>
    <row r="595" spans="1:8">
      <c r="A595" s="313"/>
      <c r="B595" s="313"/>
      <c r="E595" s="274"/>
      <c r="F595" s="314"/>
      <c r="H595" s="315"/>
    </row>
    <row r="596" spans="1:8">
      <c r="A596" s="313"/>
      <c r="B596" s="313"/>
      <c r="E596" s="274"/>
      <c r="F596" s="314"/>
      <c r="H596" s="315"/>
    </row>
    <row r="597" spans="1:8">
      <c r="A597" s="313"/>
      <c r="B597" s="313"/>
      <c r="E597" s="274"/>
      <c r="F597" s="314"/>
      <c r="H597" s="315"/>
    </row>
    <row r="598" spans="1:8">
      <c r="A598" s="313"/>
      <c r="B598" s="313"/>
      <c r="E598" s="274"/>
      <c r="F598" s="314"/>
      <c r="H598" s="315"/>
    </row>
    <row r="599" spans="1:8">
      <c r="A599" s="313"/>
      <c r="B599" s="313"/>
      <c r="E599" s="274"/>
      <c r="F599" s="314"/>
      <c r="H599" s="315"/>
    </row>
    <row r="600" spans="1:8">
      <c r="A600" s="313"/>
      <c r="B600" s="313"/>
      <c r="E600" s="274"/>
      <c r="F600" s="314"/>
      <c r="H600" s="315"/>
    </row>
    <row r="601" spans="1:8">
      <c r="A601" s="313"/>
      <c r="B601" s="313"/>
      <c r="E601" s="274"/>
      <c r="F601" s="314"/>
      <c r="H601" s="315"/>
    </row>
    <row r="602" spans="1:8">
      <c r="A602" s="313"/>
      <c r="B602" s="313"/>
      <c r="E602" s="274"/>
      <c r="F602" s="314"/>
      <c r="H602" s="315"/>
    </row>
    <row r="603" spans="1:8">
      <c r="A603" s="313"/>
      <c r="B603" s="313"/>
      <c r="E603" s="274"/>
      <c r="F603" s="314"/>
      <c r="H603" s="315"/>
    </row>
    <row r="604" spans="1:8">
      <c r="A604" s="313"/>
      <c r="B604" s="313"/>
      <c r="E604" s="274"/>
      <c r="F604" s="314"/>
      <c r="H604" s="315"/>
    </row>
    <row r="605" spans="1:8">
      <c r="A605" s="313"/>
      <c r="B605" s="313"/>
      <c r="E605" s="274"/>
      <c r="F605" s="314"/>
      <c r="H605" s="315"/>
    </row>
    <row r="606" spans="1:8">
      <c r="A606" s="313"/>
      <c r="B606" s="313"/>
      <c r="E606" s="274"/>
      <c r="F606" s="314"/>
      <c r="H606" s="315"/>
    </row>
    <row r="607" spans="1:8">
      <c r="A607" s="313"/>
      <c r="B607" s="313"/>
      <c r="E607" s="274"/>
      <c r="F607" s="314"/>
      <c r="H607" s="315"/>
    </row>
    <row r="608" spans="1:8">
      <c r="A608" s="313"/>
      <c r="B608" s="313"/>
      <c r="E608" s="274"/>
      <c r="F608" s="314"/>
      <c r="H608" s="315"/>
    </row>
    <row r="609" spans="1:8">
      <c r="A609" s="313"/>
      <c r="B609" s="313"/>
      <c r="E609" s="274"/>
      <c r="F609" s="314"/>
      <c r="H609" s="315"/>
    </row>
    <row r="610" spans="1:8">
      <c r="A610" s="313"/>
      <c r="B610" s="313"/>
      <c r="E610" s="274"/>
      <c r="F610" s="314"/>
      <c r="H610" s="315"/>
    </row>
    <row r="611" spans="1:8">
      <c r="A611" s="313"/>
      <c r="B611" s="313"/>
      <c r="E611" s="274"/>
      <c r="F611" s="314"/>
      <c r="H611" s="315"/>
    </row>
    <row r="612" spans="1:8">
      <c r="A612" s="313"/>
      <c r="B612" s="313"/>
      <c r="E612" s="274"/>
      <c r="F612" s="314"/>
      <c r="H612" s="315"/>
    </row>
    <row r="613" spans="1:8">
      <c r="A613" s="313"/>
      <c r="B613" s="313"/>
      <c r="E613" s="274"/>
      <c r="F613" s="314"/>
      <c r="H613" s="315"/>
    </row>
    <row r="614" spans="1:8">
      <c r="A614" s="313"/>
      <c r="B614" s="313"/>
      <c r="E614" s="274"/>
      <c r="F614" s="314"/>
      <c r="H614" s="315"/>
    </row>
    <row r="615" spans="1:8">
      <c r="A615" s="313"/>
      <c r="B615" s="313"/>
      <c r="E615" s="274"/>
      <c r="F615" s="314"/>
      <c r="H615" s="315"/>
    </row>
    <row r="616" spans="1:8">
      <c r="A616" s="313"/>
      <c r="B616" s="313"/>
      <c r="E616" s="274"/>
      <c r="F616" s="314"/>
      <c r="H616" s="315"/>
    </row>
    <row r="617" spans="1:8">
      <c r="A617" s="313"/>
      <c r="B617" s="313"/>
      <c r="E617" s="274"/>
      <c r="F617" s="314"/>
      <c r="H617" s="315"/>
    </row>
    <row r="618" spans="1:8">
      <c r="A618" s="313"/>
      <c r="B618" s="313"/>
      <c r="E618" s="274"/>
      <c r="F618" s="314"/>
      <c r="H618" s="315"/>
    </row>
    <row r="619" spans="1:8">
      <c r="A619" s="313"/>
      <c r="B619" s="313"/>
      <c r="E619" s="274"/>
      <c r="F619" s="314"/>
      <c r="H619" s="315"/>
    </row>
    <row r="620" spans="1:8">
      <c r="A620" s="313"/>
      <c r="B620" s="313"/>
      <c r="E620" s="274"/>
      <c r="F620" s="314"/>
      <c r="H620" s="315"/>
    </row>
    <row r="621" spans="1:8">
      <c r="A621" s="313"/>
      <c r="B621" s="313"/>
      <c r="E621" s="274"/>
      <c r="F621" s="314"/>
      <c r="H621" s="315"/>
    </row>
    <row r="622" spans="1:8">
      <c r="A622" s="313"/>
      <c r="B622" s="313"/>
      <c r="E622" s="274"/>
      <c r="F622" s="314"/>
      <c r="H622" s="315"/>
    </row>
    <row r="623" spans="1:8">
      <c r="A623" s="313"/>
      <c r="B623" s="313"/>
      <c r="E623" s="274"/>
      <c r="F623" s="314"/>
      <c r="H623" s="315"/>
    </row>
    <row r="624" spans="1:8">
      <c r="A624" s="313"/>
      <c r="B624" s="313"/>
      <c r="E624" s="274"/>
      <c r="F624" s="314"/>
      <c r="H624" s="315"/>
    </row>
    <row r="625" spans="1:8">
      <c r="A625" s="313"/>
      <c r="B625" s="313"/>
      <c r="E625" s="274"/>
      <c r="F625" s="314"/>
      <c r="H625" s="315"/>
    </row>
    <row r="626" spans="1:8">
      <c r="A626" s="313"/>
      <c r="B626" s="313"/>
      <c r="E626" s="274"/>
      <c r="F626" s="314"/>
      <c r="H626" s="315"/>
    </row>
    <row r="627" spans="1:8">
      <c r="A627" s="313"/>
      <c r="B627" s="313"/>
      <c r="E627" s="274"/>
      <c r="F627" s="314"/>
      <c r="H627" s="315"/>
    </row>
    <row r="628" spans="1:8">
      <c r="A628" s="313"/>
      <c r="B628" s="313"/>
      <c r="E628" s="274"/>
      <c r="F628" s="314"/>
      <c r="H628" s="315"/>
    </row>
    <row r="629" spans="1:8">
      <c r="A629" s="313"/>
      <c r="B629" s="313"/>
      <c r="E629" s="274"/>
      <c r="F629" s="314"/>
      <c r="H629" s="315"/>
    </row>
    <row r="630" spans="1:8">
      <c r="A630" s="313"/>
      <c r="B630" s="313"/>
      <c r="E630" s="274"/>
      <c r="F630" s="314"/>
      <c r="H630" s="315"/>
    </row>
    <row r="631" spans="1:8">
      <c r="A631" s="313"/>
      <c r="B631" s="313"/>
      <c r="E631" s="274"/>
      <c r="F631" s="314"/>
      <c r="H631" s="315"/>
    </row>
    <row r="632" spans="1:8">
      <c r="A632" s="313"/>
      <c r="B632" s="313"/>
      <c r="E632" s="274"/>
      <c r="F632" s="314"/>
      <c r="H632" s="315"/>
    </row>
    <row r="633" spans="1:8">
      <c r="A633" s="313"/>
      <c r="B633" s="313"/>
      <c r="E633" s="274"/>
      <c r="F633" s="314"/>
      <c r="H633" s="315"/>
    </row>
    <row r="634" spans="1:8">
      <c r="A634" s="313"/>
      <c r="B634" s="313"/>
      <c r="E634" s="274"/>
      <c r="F634" s="314"/>
      <c r="H634" s="315"/>
    </row>
    <row r="635" spans="1:8">
      <c r="A635" s="313"/>
      <c r="B635" s="313"/>
      <c r="E635" s="274"/>
      <c r="F635" s="314"/>
      <c r="H635" s="315"/>
    </row>
    <row r="636" spans="1:8">
      <c r="A636" s="313"/>
      <c r="B636" s="313"/>
      <c r="E636" s="274"/>
      <c r="F636" s="314"/>
      <c r="H636" s="315"/>
    </row>
    <row r="637" spans="1:8">
      <c r="A637" s="313"/>
      <c r="B637" s="313"/>
      <c r="E637" s="274"/>
      <c r="F637" s="314"/>
      <c r="H637" s="315"/>
    </row>
    <row r="638" spans="1:8">
      <c r="A638" s="313"/>
      <c r="B638" s="313"/>
      <c r="E638" s="274"/>
      <c r="F638" s="314"/>
      <c r="H638" s="315"/>
    </row>
    <row r="639" spans="1:8">
      <c r="A639" s="313"/>
      <c r="B639" s="313"/>
      <c r="E639" s="274"/>
      <c r="F639" s="314"/>
      <c r="H639" s="315"/>
    </row>
    <row r="640" spans="1:8">
      <c r="A640" s="313"/>
      <c r="B640" s="313"/>
      <c r="E640" s="274"/>
      <c r="F640" s="314"/>
      <c r="H640" s="315"/>
    </row>
    <row r="641" spans="1:8">
      <c r="A641" s="313"/>
      <c r="B641" s="313"/>
      <c r="E641" s="274"/>
      <c r="F641" s="314"/>
      <c r="H641" s="315"/>
    </row>
    <row r="642" spans="1:8">
      <c r="A642" s="313"/>
      <c r="B642" s="313"/>
      <c r="E642" s="274"/>
      <c r="F642" s="314"/>
      <c r="H642" s="315"/>
    </row>
    <row r="643" spans="1:8">
      <c r="A643" s="313"/>
      <c r="B643" s="313"/>
      <c r="E643" s="274"/>
      <c r="F643" s="314"/>
      <c r="H643" s="315"/>
    </row>
    <row r="644" spans="1:8">
      <c r="A644" s="313"/>
      <c r="B644" s="313"/>
      <c r="E644" s="274"/>
      <c r="F644" s="314"/>
      <c r="H644" s="315"/>
    </row>
    <row r="645" spans="1:8">
      <c r="A645" s="313"/>
      <c r="B645" s="313"/>
      <c r="E645" s="274"/>
      <c r="F645" s="314"/>
      <c r="H645" s="315"/>
    </row>
    <row r="646" spans="1:8">
      <c r="A646" s="313"/>
      <c r="B646" s="313"/>
      <c r="E646" s="274"/>
      <c r="F646" s="314"/>
      <c r="H646" s="315"/>
    </row>
    <row r="647" spans="1:8">
      <c r="A647" s="313"/>
      <c r="B647" s="313"/>
      <c r="E647" s="274"/>
      <c r="F647" s="314"/>
      <c r="H647" s="315"/>
    </row>
    <row r="648" spans="1:8">
      <c r="A648" s="313"/>
      <c r="B648" s="313"/>
      <c r="E648" s="274"/>
      <c r="F648" s="314"/>
      <c r="H648" s="315"/>
    </row>
    <row r="649" spans="1:8">
      <c r="A649" s="313"/>
      <c r="B649" s="313"/>
      <c r="E649" s="274"/>
      <c r="F649" s="314"/>
      <c r="H649" s="315"/>
    </row>
    <row r="650" spans="1:8">
      <c r="A650" s="313"/>
      <c r="B650" s="313"/>
      <c r="E650" s="274"/>
      <c r="F650" s="314"/>
      <c r="H650" s="315"/>
    </row>
    <row r="651" spans="1:8">
      <c r="A651" s="313"/>
      <c r="B651" s="313"/>
      <c r="E651" s="274"/>
      <c r="F651" s="314"/>
      <c r="H651" s="315"/>
    </row>
    <row r="652" spans="1:8">
      <c r="A652" s="313"/>
      <c r="B652" s="313"/>
      <c r="E652" s="274"/>
      <c r="F652" s="314"/>
      <c r="H652" s="315"/>
    </row>
    <row r="653" spans="1:8">
      <c r="A653" s="313"/>
      <c r="B653" s="313"/>
      <c r="E653" s="274"/>
      <c r="F653" s="314"/>
      <c r="H653" s="315"/>
    </row>
    <row r="654" spans="1:8">
      <c r="A654" s="313"/>
      <c r="B654" s="313"/>
      <c r="E654" s="274"/>
      <c r="F654" s="314"/>
      <c r="H654" s="315"/>
    </row>
    <row r="655" spans="1:8">
      <c r="A655" s="313"/>
      <c r="B655" s="313"/>
      <c r="E655" s="274"/>
      <c r="F655" s="314"/>
      <c r="H655" s="315"/>
    </row>
    <row r="656" spans="1:8">
      <c r="A656" s="313"/>
      <c r="B656" s="313"/>
      <c r="E656" s="274"/>
      <c r="F656" s="314"/>
      <c r="H656" s="315"/>
    </row>
    <row r="657" spans="1:8">
      <c r="A657" s="313"/>
      <c r="B657" s="313"/>
      <c r="E657" s="274"/>
      <c r="F657" s="314"/>
      <c r="H657" s="315"/>
    </row>
    <row r="658" spans="1:8">
      <c r="A658" s="313"/>
      <c r="B658" s="313"/>
      <c r="E658" s="274"/>
      <c r="F658" s="314"/>
      <c r="H658" s="315"/>
    </row>
    <row r="659" spans="1:8">
      <c r="A659" s="313"/>
      <c r="B659" s="313"/>
      <c r="E659" s="274"/>
      <c r="F659" s="314"/>
      <c r="H659" s="315"/>
    </row>
    <row r="660" spans="1:8">
      <c r="A660" s="313"/>
      <c r="B660" s="313"/>
      <c r="E660" s="274"/>
      <c r="F660" s="314"/>
      <c r="H660" s="315"/>
    </row>
    <row r="661" spans="1:8">
      <c r="A661" s="313"/>
      <c r="B661" s="313"/>
      <c r="E661" s="274"/>
      <c r="F661" s="314"/>
      <c r="H661" s="315"/>
    </row>
    <row r="662" spans="1:8">
      <c r="A662" s="313"/>
      <c r="B662" s="313"/>
      <c r="E662" s="274"/>
      <c r="F662" s="314"/>
      <c r="H662" s="315"/>
    </row>
    <row r="663" spans="1:8">
      <c r="A663" s="313"/>
      <c r="B663" s="313"/>
      <c r="E663" s="274"/>
      <c r="F663" s="314"/>
      <c r="H663" s="315"/>
    </row>
    <row r="664" spans="1:8">
      <c r="A664" s="313"/>
      <c r="B664" s="313"/>
      <c r="E664" s="274"/>
      <c r="F664" s="314"/>
      <c r="H664" s="315"/>
    </row>
    <row r="665" spans="1:8">
      <c r="A665" s="313"/>
      <c r="B665" s="313"/>
      <c r="E665" s="274"/>
      <c r="F665" s="314"/>
      <c r="H665" s="315"/>
    </row>
    <row r="666" spans="1:8">
      <c r="A666" s="313"/>
      <c r="B666" s="313"/>
      <c r="E666" s="274"/>
      <c r="F666" s="314"/>
      <c r="H666" s="315"/>
    </row>
    <row r="667" spans="1:8">
      <c r="A667" s="313"/>
      <c r="B667" s="313"/>
      <c r="E667" s="274"/>
      <c r="F667" s="314"/>
      <c r="H667" s="315"/>
    </row>
    <row r="668" spans="1:8">
      <c r="A668" s="313"/>
      <c r="B668" s="313"/>
      <c r="E668" s="274"/>
      <c r="F668" s="314"/>
      <c r="H668" s="315"/>
    </row>
    <row r="669" spans="1:8">
      <c r="A669" s="313"/>
      <c r="B669" s="313"/>
      <c r="E669" s="274"/>
      <c r="F669" s="314"/>
      <c r="H669" s="315"/>
    </row>
    <row r="670" spans="1:8">
      <c r="A670" s="313"/>
      <c r="B670" s="313"/>
      <c r="E670" s="274"/>
      <c r="F670" s="314"/>
      <c r="H670" s="315"/>
    </row>
    <row r="671" spans="1:8">
      <c r="A671" s="313"/>
      <c r="B671" s="313"/>
      <c r="E671" s="274"/>
      <c r="F671" s="314"/>
      <c r="H671" s="315"/>
    </row>
    <row r="672" spans="1:8">
      <c r="A672" s="313"/>
      <c r="B672" s="313"/>
      <c r="E672" s="274"/>
      <c r="F672" s="314"/>
      <c r="H672" s="315"/>
    </row>
    <row r="673" spans="1:8">
      <c r="A673" s="313"/>
      <c r="B673" s="313"/>
      <c r="E673" s="274"/>
      <c r="F673" s="314"/>
      <c r="H673" s="315"/>
    </row>
    <row r="674" spans="1:8">
      <c r="A674" s="313"/>
      <c r="B674" s="313"/>
      <c r="E674" s="274"/>
      <c r="F674" s="314"/>
      <c r="H674" s="315"/>
    </row>
    <row r="675" spans="1:8">
      <c r="A675" s="313"/>
      <c r="B675" s="313"/>
      <c r="E675" s="274"/>
      <c r="F675" s="314"/>
      <c r="H675" s="315"/>
    </row>
    <row r="676" spans="1:8">
      <c r="A676" s="313"/>
      <c r="B676" s="313"/>
      <c r="E676" s="274"/>
      <c r="F676" s="314"/>
      <c r="H676" s="315"/>
    </row>
    <row r="677" spans="1:8">
      <c r="A677" s="313"/>
      <c r="B677" s="313"/>
      <c r="E677" s="274"/>
      <c r="F677" s="314"/>
      <c r="H677" s="315"/>
    </row>
    <row r="678" spans="1:8">
      <c r="A678" s="313"/>
      <c r="B678" s="313"/>
      <c r="E678" s="274"/>
      <c r="F678" s="314"/>
      <c r="H678" s="315"/>
    </row>
    <row r="679" spans="1:8">
      <c r="A679" s="313"/>
      <c r="B679" s="313"/>
      <c r="E679" s="274"/>
      <c r="F679" s="314"/>
      <c r="H679" s="315"/>
    </row>
    <row r="680" spans="1:8">
      <c r="A680" s="313"/>
      <c r="B680" s="313"/>
      <c r="E680" s="274"/>
      <c r="F680" s="314"/>
      <c r="H680" s="315"/>
    </row>
    <row r="681" spans="1:8">
      <c r="A681" s="313"/>
      <c r="B681" s="313"/>
      <c r="E681" s="274"/>
      <c r="F681" s="314"/>
      <c r="H681" s="315"/>
    </row>
    <row r="682" spans="1:8">
      <c r="A682" s="313"/>
      <c r="B682" s="313"/>
      <c r="E682" s="274"/>
      <c r="F682" s="314"/>
      <c r="H682" s="315"/>
    </row>
    <row r="683" spans="1:8">
      <c r="A683" s="313"/>
      <c r="B683" s="313"/>
      <c r="E683" s="274"/>
      <c r="F683" s="314"/>
      <c r="H683" s="315"/>
    </row>
    <row r="684" spans="1:8">
      <c r="A684" s="313"/>
      <c r="B684" s="313"/>
      <c r="E684" s="274"/>
      <c r="F684" s="314"/>
      <c r="H684" s="315"/>
    </row>
    <row r="685" spans="1:8">
      <c r="A685" s="313"/>
      <c r="B685" s="313"/>
      <c r="E685" s="274"/>
      <c r="F685" s="314"/>
      <c r="H685" s="315"/>
    </row>
    <row r="686" spans="1:8">
      <c r="A686" s="313"/>
      <c r="B686" s="313"/>
      <c r="E686" s="274"/>
      <c r="F686" s="314"/>
      <c r="H686" s="315"/>
    </row>
    <row r="687" spans="1:8">
      <c r="A687" s="313"/>
      <c r="B687" s="313"/>
      <c r="E687" s="274"/>
      <c r="F687" s="314"/>
      <c r="H687" s="315"/>
    </row>
    <row r="688" spans="1:8">
      <c r="A688" s="313"/>
      <c r="B688" s="313"/>
      <c r="E688" s="274"/>
      <c r="F688" s="314"/>
      <c r="H688" s="315"/>
    </row>
    <row r="689" spans="1:8">
      <c r="A689" s="313"/>
      <c r="B689" s="313"/>
      <c r="E689" s="274"/>
      <c r="F689" s="314"/>
      <c r="H689" s="315"/>
    </row>
    <row r="690" spans="1:8">
      <c r="A690" s="313"/>
      <c r="B690" s="313"/>
      <c r="E690" s="274"/>
      <c r="F690" s="314"/>
      <c r="H690" s="315"/>
    </row>
    <row r="691" spans="1:8">
      <c r="A691" s="313"/>
      <c r="B691" s="313"/>
      <c r="E691" s="274"/>
      <c r="F691" s="314"/>
      <c r="H691" s="315"/>
    </row>
    <row r="692" spans="1:8">
      <c r="A692" s="313"/>
      <c r="B692" s="313"/>
      <c r="E692" s="274"/>
      <c r="F692" s="314"/>
      <c r="H692" s="315"/>
    </row>
    <row r="693" spans="1:8">
      <c r="A693" s="313"/>
      <c r="B693" s="313"/>
      <c r="E693" s="274"/>
      <c r="F693" s="314"/>
      <c r="H693" s="315"/>
    </row>
    <row r="694" spans="1:8">
      <c r="A694" s="313"/>
      <c r="B694" s="313"/>
      <c r="E694" s="274"/>
      <c r="F694" s="314"/>
      <c r="H694" s="315"/>
    </row>
    <row r="695" spans="1:8">
      <c r="A695" s="313"/>
      <c r="B695" s="313"/>
      <c r="E695" s="274"/>
      <c r="F695" s="314"/>
      <c r="H695" s="315"/>
    </row>
    <row r="696" spans="1:8">
      <c r="A696" s="313"/>
      <c r="B696" s="313"/>
      <c r="E696" s="274"/>
      <c r="F696" s="314"/>
      <c r="H696" s="315"/>
    </row>
    <row r="697" spans="1:8">
      <c r="A697" s="313"/>
      <c r="B697" s="313"/>
      <c r="E697" s="274"/>
      <c r="F697" s="314"/>
      <c r="H697" s="315"/>
    </row>
    <row r="698" spans="1:8">
      <c r="A698" s="313"/>
      <c r="B698" s="313"/>
      <c r="E698" s="274"/>
      <c r="F698" s="314"/>
      <c r="H698" s="315"/>
    </row>
    <row r="699" spans="1:8">
      <c r="A699" s="313"/>
      <c r="B699" s="313"/>
      <c r="E699" s="274"/>
      <c r="F699" s="314"/>
      <c r="H699" s="315"/>
    </row>
    <row r="700" spans="1:8">
      <c r="A700" s="313"/>
      <c r="B700" s="313"/>
      <c r="E700" s="274"/>
      <c r="F700" s="314"/>
      <c r="H700" s="315"/>
    </row>
    <row r="701" spans="1:8">
      <c r="A701" s="313"/>
      <c r="B701" s="313"/>
      <c r="E701" s="274"/>
      <c r="F701" s="314"/>
      <c r="H701" s="315"/>
    </row>
    <row r="702" spans="1:8">
      <c r="A702" s="313"/>
      <c r="B702" s="313"/>
      <c r="E702" s="274"/>
      <c r="F702" s="314"/>
      <c r="H702" s="315"/>
    </row>
    <row r="703" spans="1:8">
      <c r="A703" s="313"/>
      <c r="B703" s="313"/>
      <c r="E703" s="274"/>
      <c r="F703" s="314"/>
      <c r="H703" s="315"/>
    </row>
    <row r="704" spans="1:8">
      <c r="A704" s="313"/>
      <c r="B704" s="313"/>
      <c r="E704" s="274"/>
      <c r="F704" s="314"/>
      <c r="H704" s="315"/>
    </row>
    <row r="705" spans="1:8">
      <c r="A705" s="313"/>
      <c r="B705" s="313"/>
      <c r="E705" s="274"/>
      <c r="F705" s="314"/>
      <c r="H705" s="315"/>
    </row>
    <row r="706" spans="1:8">
      <c r="A706" s="313"/>
      <c r="B706" s="313"/>
      <c r="E706" s="274"/>
      <c r="F706" s="314"/>
      <c r="H706" s="315"/>
    </row>
    <row r="707" spans="1:8">
      <c r="A707" s="313"/>
      <c r="B707" s="313"/>
      <c r="E707" s="274"/>
      <c r="F707" s="314"/>
      <c r="H707" s="315"/>
    </row>
    <row r="708" spans="1:8">
      <c r="A708" s="313"/>
      <c r="B708" s="313"/>
      <c r="E708" s="274"/>
      <c r="F708" s="314"/>
      <c r="H708" s="315"/>
    </row>
    <row r="709" spans="1:8">
      <c r="A709" s="313"/>
      <c r="B709" s="313"/>
      <c r="E709" s="274"/>
      <c r="F709" s="314"/>
      <c r="H709" s="315"/>
    </row>
    <row r="710" spans="1:8">
      <c r="A710" s="313"/>
      <c r="B710" s="313"/>
      <c r="E710" s="274"/>
      <c r="F710" s="314"/>
      <c r="H710" s="315"/>
    </row>
    <row r="711" spans="1:8">
      <c r="A711" s="313"/>
      <c r="B711" s="313"/>
      <c r="E711" s="274"/>
      <c r="F711" s="314"/>
      <c r="H711" s="315"/>
    </row>
    <row r="712" spans="1:8">
      <c r="A712" s="313"/>
      <c r="B712" s="313"/>
      <c r="E712" s="274"/>
      <c r="F712" s="314"/>
      <c r="H712" s="315"/>
    </row>
    <row r="713" spans="1:8">
      <c r="A713" s="313"/>
      <c r="B713" s="313"/>
      <c r="E713" s="274"/>
      <c r="F713" s="314"/>
      <c r="H713" s="315"/>
    </row>
    <row r="714" spans="1:8">
      <c r="A714" s="313"/>
      <c r="B714" s="313"/>
      <c r="E714" s="274"/>
      <c r="F714" s="314"/>
      <c r="H714" s="315"/>
    </row>
    <row r="715" spans="1:8">
      <c r="A715" s="313"/>
      <c r="B715" s="313"/>
      <c r="E715" s="274"/>
      <c r="F715" s="314"/>
      <c r="H715" s="315"/>
    </row>
    <row r="716" spans="1:8">
      <c r="A716" s="313"/>
      <c r="B716" s="313"/>
      <c r="E716" s="274"/>
      <c r="F716" s="314"/>
      <c r="H716" s="315"/>
    </row>
    <row r="717" spans="1:8">
      <c r="A717" s="313"/>
      <c r="B717" s="313"/>
      <c r="E717" s="274"/>
      <c r="F717" s="314"/>
      <c r="H717" s="315"/>
    </row>
    <row r="718" spans="1:8">
      <c r="A718" s="313"/>
      <c r="B718" s="313"/>
      <c r="E718" s="274"/>
      <c r="F718" s="314"/>
      <c r="H718" s="315"/>
    </row>
    <row r="719" spans="1:8">
      <c r="A719" s="313"/>
      <c r="B719" s="313"/>
      <c r="E719" s="274"/>
      <c r="F719" s="314"/>
      <c r="H719" s="315"/>
    </row>
    <row r="720" spans="1:8">
      <c r="A720" s="313"/>
      <c r="B720" s="313"/>
      <c r="E720" s="274"/>
      <c r="F720" s="314"/>
      <c r="H720" s="315"/>
    </row>
    <row r="721" spans="1:8">
      <c r="A721" s="313"/>
      <c r="B721" s="313"/>
      <c r="E721" s="274"/>
      <c r="F721" s="314"/>
      <c r="H721" s="315"/>
    </row>
    <row r="722" spans="1:8">
      <c r="A722" s="313"/>
      <c r="B722" s="313"/>
      <c r="E722" s="274"/>
      <c r="F722" s="314"/>
      <c r="H722" s="315"/>
    </row>
    <row r="723" spans="1:8">
      <c r="A723" s="313"/>
      <c r="B723" s="313"/>
      <c r="E723" s="274"/>
      <c r="F723" s="314"/>
      <c r="H723" s="315"/>
    </row>
    <row r="724" spans="1:8">
      <c r="A724" s="313"/>
      <c r="B724" s="313"/>
      <c r="E724" s="274"/>
      <c r="F724" s="314"/>
      <c r="H724" s="315"/>
    </row>
    <row r="725" spans="1:8">
      <c r="A725" s="313"/>
      <c r="B725" s="313"/>
      <c r="E725" s="274"/>
      <c r="F725" s="314"/>
      <c r="H725" s="315"/>
    </row>
    <row r="726" spans="1:8">
      <c r="A726" s="313"/>
      <c r="B726" s="313"/>
      <c r="E726" s="274"/>
      <c r="F726" s="314"/>
      <c r="H726" s="315"/>
    </row>
    <row r="727" spans="1:8">
      <c r="A727" s="313"/>
      <c r="B727" s="313"/>
      <c r="E727" s="274"/>
      <c r="F727" s="314"/>
      <c r="H727" s="315"/>
    </row>
    <row r="728" spans="1:8">
      <c r="A728" s="313"/>
      <c r="B728" s="313"/>
      <c r="E728" s="274"/>
      <c r="F728" s="314"/>
      <c r="H728" s="315"/>
    </row>
    <row r="729" spans="1:8">
      <c r="A729" s="313"/>
      <c r="B729" s="313"/>
      <c r="E729" s="274"/>
      <c r="F729" s="314"/>
      <c r="H729" s="315"/>
    </row>
    <row r="730" spans="1:8">
      <c r="A730" s="313"/>
      <c r="B730" s="313"/>
      <c r="E730" s="274"/>
      <c r="F730" s="314"/>
      <c r="H730" s="315"/>
    </row>
    <row r="731" spans="1:8">
      <c r="A731" s="313"/>
      <c r="B731" s="313"/>
      <c r="E731" s="274"/>
      <c r="F731" s="314"/>
      <c r="H731" s="315"/>
    </row>
    <row r="732" spans="1:8">
      <c r="A732" s="313"/>
      <c r="B732" s="313"/>
      <c r="E732" s="274"/>
      <c r="F732" s="314"/>
      <c r="H732" s="315"/>
    </row>
    <row r="733" spans="1:8">
      <c r="A733" s="313"/>
      <c r="B733" s="313"/>
      <c r="E733" s="274"/>
      <c r="F733" s="314"/>
      <c r="H733" s="315"/>
    </row>
    <row r="734" spans="1:8">
      <c r="A734" s="313"/>
      <c r="B734" s="313"/>
      <c r="E734" s="274"/>
      <c r="F734" s="314"/>
      <c r="H734" s="315"/>
    </row>
    <row r="735" spans="1:8">
      <c r="A735" s="313"/>
      <c r="B735" s="313"/>
      <c r="E735" s="274"/>
      <c r="F735" s="314"/>
      <c r="H735" s="315"/>
    </row>
    <row r="736" spans="1:8">
      <c r="A736" s="313"/>
      <c r="B736" s="313"/>
      <c r="E736" s="274"/>
      <c r="F736" s="314"/>
      <c r="H736" s="315"/>
    </row>
    <row r="737" spans="1:8">
      <c r="A737" s="313"/>
      <c r="B737" s="313"/>
      <c r="E737" s="274"/>
      <c r="F737" s="314"/>
      <c r="H737" s="315"/>
    </row>
    <row r="738" spans="1:8">
      <c r="A738" s="313"/>
      <c r="B738" s="313"/>
      <c r="E738" s="274"/>
      <c r="F738" s="314"/>
      <c r="H738" s="315"/>
    </row>
    <row r="739" spans="1:8">
      <c r="A739" s="313"/>
      <c r="B739" s="313"/>
      <c r="E739" s="274"/>
      <c r="F739" s="314"/>
      <c r="H739" s="315"/>
    </row>
    <row r="740" spans="1:8">
      <c r="A740" s="313"/>
      <c r="B740" s="313"/>
      <c r="E740" s="274"/>
      <c r="F740" s="314"/>
      <c r="H740" s="315"/>
    </row>
    <row r="741" spans="1:8">
      <c r="A741" s="313"/>
      <c r="B741" s="313"/>
      <c r="E741" s="274"/>
      <c r="F741" s="314"/>
      <c r="H741" s="315"/>
    </row>
    <row r="742" spans="1:8">
      <c r="A742" s="313"/>
      <c r="B742" s="313"/>
      <c r="E742" s="274"/>
      <c r="F742" s="314"/>
      <c r="H742" s="315"/>
    </row>
    <row r="743" spans="1:8">
      <c r="A743" s="313"/>
      <c r="B743" s="313"/>
      <c r="E743" s="274"/>
      <c r="F743" s="314"/>
      <c r="H743" s="315"/>
    </row>
    <row r="744" spans="1:8">
      <c r="A744" s="313"/>
      <c r="B744" s="313"/>
      <c r="E744" s="274"/>
      <c r="F744" s="314"/>
      <c r="H744" s="315"/>
    </row>
    <row r="745" spans="1:8">
      <c r="A745" s="313"/>
      <c r="B745" s="313"/>
      <c r="E745" s="274"/>
      <c r="F745" s="314"/>
      <c r="H745" s="315"/>
    </row>
    <row r="746" spans="1:8">
      <c r="A746" s="313"/>
      <c r="B746" s="313"/>
      <c r="E746" s="274"/>
      <c r="F746" s="314"/>
      <c r="H746" s="315"/>
    </row>
    <row r="747" spans="1:8">
      <c r="A747" s="313"/>
      <c r="B747" s="313"/>
      <c r="E747" s="274"/>
      <c r="F747" s="314"/>
      <c r="H747" s="315"/>
    </row>
    <row r="748" spans="1:8">
      <c r="A748" s="313"/>
      <c r="B748" s="313"/>
      <c r="E748" s="274"/>
      <c r="F748" s="314"/>
      <c r="H748" s="315"/>
    </row>
    <row r="749" spans="1:8">
      <c r="A749" s="313"/>
      <c r="B749" s="313"/>
      <c r="E749" s="274"/>
      <c r="F749" s="314"/>
      <c r="H749" s="315"/>
    </row>
    <row r="750" spans="1:8">
      <c r="A750" s="313"/>
      <c r="B750" s="313"/>
      <c r="E750" s="274"/>
      <c r="F750" s="314"/>
      <c r="H750" s="315"/>
    </row>
    <row r="751" spans="1:8">
      <c r="A751" s="313"/>
      <c r="B751" s="313"/>
      <c r="E751" s="274"/>
      <c r="F751" s="314"/>
      <c r="H751" s="315"/>
    </row>
    <row r="752" spans="1:8">
      <c r="A752" s="313"/>
      <c r="B752" s="313"/>
      <c r="E752" s="274"/>
      <c r="F752" s="314"/>
      <c r="H752" s="315"/>
    </row>
    <row r="753" spans="1:8">
      <c r="A753" s="313"/>
      <c r="B753" s="313"/>
      <c r="E753" s="274"/>
      <c r="F753" s="314"/>
      <c r="H753" s="315"/>
    </row>
    <row r="754" spans="1:8">
      <c r="A754" s="313"/>
      <c r="B754" s="313"/>
      <c r="E754" s="274"/>
      <c r="F754" s="314"/>
      <c r="H754" s="315"/>
    </row>
    <row r="755" spans="1:8">
      <c r="A755" s="313"/>
      <c r="B755" s="313"/>
      <c r="E755" s="274"/>
      <c r="F755" s="314"/>
      <c r="H755" s="315"/>
    </row>
    <row r="756" spans="1:8">
      <c r="A756" s="313"/>
      <c r="B756" s="313"/>
      <c r="E756" s="274"/>
      <c r="F756" s="314"/>
      <c r="H756" s="315"/>
    </row>
    <row r="757" spans="1:8">
      <c r="A757" s="313"/>
      <c r="B757" s="313"/>
      <c r="E757" s="274"/>
      <c r="F757" s="314"/>
      <c r="H757" s="315"/>
    </row>
    <row r="758" spans="1:8">
      <c r="A758" s="313"/>
      <c r="B758" s="313"/>
      <c r="E758" s="274"/>
      <c r="F758" s="314"/>
      <c r="H758" s="315"/>
    </row>
    <row r="759" spans="1:8">
      <c r="A759" s="313"/>
      <c r="B759" s="313"/>
      <c r="E759" s="274"/>
      <c r="F759" s="314"/>
      <c r="H759" s="315"/>
    </row>
    <row r="760" spans="1:8">
      <c r="A760" s="313"/>
      <c r="B760" s="313"/>
      <c r="E760" s="274"/>
      <c r="F760" s="314"/>
      <c r="H760" s="315"/>
    </row>
    <row r="761" spans="1:8">
      <c r="A761" s="313"/>
      <c r="B761" s="313"/>
      <c r="E761" s="274"/>
      <c r="F761" s="314"/>
      <c r="H761" s="315"/>
    </row>
    <row r="762" spans="1:8">
      <c r="A762" s="313"/>
      <c r="B762" s="313"/>
      <c r="E762" s="274"/>
      <c r="F762" s="314"/>
      <c r="H762" s="315"/>
    </row>
    <row r="763" spans="1:8">
      <c r="A763" s="313"/>
      <c r="B763" s="313"/>
      <c r="E763" s="274"/>
      <c r="F763" s="314"/>
      <c r="H763" s="315"/>
    </row>
    <row r="764" spans="1:8">
      <c r="A764" s="313"/>
      <c r="B764" s="313"/>
      <c r="E764" s="274"/>
      <c r="F764" s="314"/>
      <c r="H764" s="315"/>
    </row>
    <row r="765" spans="1:8">
      <c r="A765" s="313"/>
      <c r="B765" s="313"/>
      <c r="E765" s="274"/>
      <c r="F765" s="314"/>
      <c r="H765" s="315"/>
    </row>
    <row r="766" spans="1:8">
      <c r="A766" s="313"/>
      <c r="B766" s="313"/>
      <c r="E766" s="274"/>
      <c r="F766" s="314"/>
      <c r="H766" s="315"/>
    </row>
    <row r="767" spans="1:8">
      <c r="A767" s="313"/>
      <c r="B767" s="313"/>
      <c r="E767" s="274"/>
      <c r="F767" s="314"/>
      <c r="H767" s="315"/>
    </row>
    <row r="768" spans="1:8">
      <c r="A768" s="313"/>
      <c r="B768" s="313"/>
      <c r="E768" s="274"/>
      <c r="F768" s="314"/>
      <c r="H768" s="315"/>
    </row>
    <row r="769" spans="1:8">
      <c r="A769" s="313"/>
      <c r="B769" s="313"/>
      <c r="E769" s="274"/>
      <c r="F769" s="314"/>
      <c r="H769" s="315"/>
    </row>
    <row r="770" spans="1:8">
      <c r="A770" s="313"/>
      <c r="B770" s="313"/>
      <c r="E770" s="274"/>
      <c r="F770" s="314"/>
      <c r="H770" s="315"/>
    </row>
    <row r="771" spans="1:8">
      <c r="A771" s="313"/>
      <c r="B771" s="313"/>
      <c r="E771" s="274"/>
      <c r="F771" s="314"/>
      <c r="H771" s="315"/>
    </row>
    <row r="772" spans="1:8">
      <c r="A772" s="313"/>
      <c r="B772" s="313"/>
      <c r="E772" s="274"/>
      <c r="F772" s="314"/>
      <c r="H772" s="315"/>
    </row>
    <row r="773" spans="1:8">
      <c r="A773" s="313"/>
      <c r="B773" s="313"/>
      <c r="E773" s="274"/>
      <c r="F773" s="314"/>
      <c r="H773" s="315"/>
    </row>
    <row r="774" spans="1:8">
      <c r="A774" s="313"/>
      <c r="B774" s="313"/>
      <c r="E774" s="274"/>
      <c r="F774" s="314"/>
      <c r="H774" s="315"/>
    </row>
    <row r="775" spans="1:8">
      <c r="A775" s="313"/>
      <c r="B775" s="313"/>
      <c r="E775" s="274"/>
      <c r="F775" s="314"/>
      <c r="H775" s="315"/>
    </row>
    <row r="776" spans="1:8">
      <c r="A776" s="313"/>
      <c r="B776" s="313"/>
      <c r="E776" s="274"/>
      <c r="F776" s="314"/>
      <c r="H776" s="315"/>
    </row>
    <row r="777" spans="1:8">
      <c r="A777" s="313"/>
      <c r="B777" s="313"/>
      <c r="E777" s="274"/>
      <c r="F777" s="314"/>
      <c r="H777" s="315"/>
    </row>
    <row r="778" spans="1:8">
      <c r="A778" s="313"/>
      <c r="B778" s="313"/>
      <c r="E778" s="274"/>
      <c r="F778" s="314"/>
      <c r="H778" s="315"/>
    </row>
    <row r="779" spans="1:8">
      <c r="A779" s="313"/>
      <c r="B779" s="313"/>
      <c r="E779" s="274"/>
      <c r="F779" s="314"/>
      <c r="H779" s="315"/>
    </row>
    <row r="780" spans="1:8">
      <c r="A780" s="313"/>
      <c r="B780" s="313"/>
      <c r="E780" s="274"/>
      <c r="F780" s="314"/>
      <c r="H780" s="315"/>
    </row>
    <row r="781" spans="1:8">
      <c r="A781" s="313"/>
      <c r="B781" s="313"/>
      <c r="E781" s="274"/>
      <c r="F781" s="314"/>
      <c r="H781" s="315"/>
    </row>
    <row r="782" spans="1:8">
      <c r="A782" s="313"/>
      <c r="B782" s="313"/>
      <c r="E782" s="274"/>
      <c r="F782" s="314"/>
      <c r="H782" s="315"/>
    </row>
    <row r="783" spans="1:8">
      <c r="A783" s="313"/>
      <c r="B783" s="313"/>
      <c r="E783" s="274"/>
      <c r="F783" s="314"/>
      <c r="H783" s="315"/>
    </row>
    <row r="784" spans="1:8">
      <c r="A784" s="313"/>
      <c r="B784" s="313"/>
      <c r="E784" s="274"/>
      <c r="F784" s="314"/>
      <c r="H784" s="315"/>
    </row>
    <row r="785" spans="1:8">
      <c r="A785" s="313"/>
      <c r="B785" s="313"/>
      <c r="E785" s="274"/>
      <c r="F785" s="314"/>
      <c r="H785" s="315"/>
    </row>
    <row r="786" spans="1:8">
      <c r="A786" s="313"/>
      <c r="B786" s="313"/>
      <c r="E786" s="274"/>
      <c r="F786" s="314"/>
      <c r="H786" s="315"/>
    </row>
    <row r="787" spans="1:8">
      <c r="A787" s="313"/>
      <c r="B787" s="313"/>
      <c r="E787" s="274"/>
      <c r="F787" s="314"/>
      <c r="H787" s="315"/>
    </row>
    <row r="788" spans="1:8">
      <c r="A788" s="313"/>
      <c r="B788" s="313"/>
      <c r="E788" s="274"/>
      <c r="F788" s="314"/>
      <c r="H788" s="315"/>
    </row>
    <row r="789" spans="1:8">
      <c r="A789" s="313"/>
      <c r="B789" s="313"/>
      <c r="E789" s="274"/>
      <c r="F789" s="314"/>
      <c r="H789" s="315"/>
    </row>
    <row r="790" spans="1:8">
      <c r="A790" s="313"/>
      <c r="B790" s="313"/>
      <c r="E790" s="274"/>
      <c r="F790" s="314"/>
      <c r="H790" s="315"/>
    </row>
    <row r="791" spans="1:8">
      <c r="A791" s="313"/>
      <c r="B791" s="313"/>
      <c r="E791" s="274"/>
      <c r="F791" s="314"/>
      <c r="H791" s="315"/>
    </row>
    <row r="792" spans="1:8">
      <c r="A792" s="313"/>
      <c r="B792" s="313"/>
      <c r="E792" s="274"/>
      <c r="F792" s="314"/>
      <c r="H792" s="315"/>
    </row>
    <row r="793" spans="1:8">
      <c r="A793" s="313"/>
      <c r="B793" s="313"/>
      <c r="E793" s="274"/>
      <c r="F793" s="314"/>
      <c r="H793" s="315"/>
    </row>
    <row r="794" spans="1:8">
      <c r="A794" s="313"/>
      <c r="B794" s="313"/>
      <c r="E794" s="274"/>
      <c r="F794" s="314"/>
      <c r="H794" s="315"/>
    </row>
    <row r="795" spans="1:8">
      <c r="A795" s="313"/>
      <c r="B795" s="313"/>
      <c r="E795" s="274"/>
      <c r="F795" s="314"/>
      <c r="H795" s="315"/>
    </row>
    <row r="796" spans="1:8">
      <c r="A796" s="313"/>
      <c r="B796" s="313"/>
      <c r="E796" s="274"/>
      <c r="F796" s="314"/>
      <c r="H796" s="315"/>
    </row>
    <row r="797" spans="1:8">
      <c r="A797" s="313"/>
      <c r="B797" s="313"/>
      <c r="E797" s="274"/>
      <c r="F797" s="314"/>
      <c r="H797" s="315"/>
    </row>
    <row r="798" spans="1:8">
      <c r="A798" s="313"/>
      <c r="B798" s="313"/>
      <c r="E798" s="274"/>
      <c r="F798" s="314"/>
      <c r="H798" s="315"/>
    </row>
    <row r="799" spans="1:8">
      <c r="A799" s="313"/>
      <c r="B799" s="313"/>
      <c r="E799" s="274"/>
      <c r="F799" s="314"/>
      <c r="H799" s="315"/>
    </row>
    <row r="800" spans="1:8">
      <c r="A800" s="313"/>
      <c r="B800" s="313"/>
      <c r="E800" s="274"/>
      <c r="F800" s="314"/>
      <c r="H800" s="315"/>
    </row>
    <row r="801" spans="1:8">
      <c r="A801" s="313"/>
      <c r="B801" s="313"/>
      <c r="E801" s="274"/>
      <c r="F801" s="314"/>
      <c r="H801" s="315"/>
    </row>
    <row r="802" spans="1:8">
      <c r="A802" s="313"/>
      <c r="B802" s="313"/>
      <c r="E802" s="274"/>
      <c r="F802" s="314"/>
      <c r="H802" s="315"/>
    </row>
    <row r="803" spans="1:8">
      <c r="A803" s="313"/>
      <c r="B803" s="313"/>
      <c r="E803" s="274"/>
      <c r="F803" s="314"/>
      <c r="H803" s="315"/>
    </row>
    <row r="804" spans="1:8">
      <c r="A804" s="313"/>
      <c r="B804" s="313"/>
      <c r="E804" s="274"/>
      <c r="F804" s="314"/>
      <c r="H804" s="315"/>
    </row>
    <row r="805" spans="1:8">
      <c r="A805" s="313"/>
      <c r="B805" s="313"/>
      <c r="E805" s="274"/>
      <c r="F805" s="314"/>
      <c r="H805" s="315"/>
    </row>
    <row r="806" spans="1:8">
      <c r="A806" s="313"/>
      <c r="B806" s="313"/>
      <c r="E806" s="274"/>
      <c r="F806" s="314"/>
      <c r="H806" s="315"/>
    </row>
    <row r="807" spans="1:8">
      <c r="A807" s="313"/>
      <c r="B807" s="313"/>
      <c r="E807" s="274"/>
      <c r="F807" s="314"/>
      <c r="H807" s="315"/>
    </row>
    <row r="808" spans="1:8">
      <c r="A808" s="313"/>
      <c r="B808" s="313"/>
      <c r="E808" s="274"/>
      <c r="F808" s="314"/>
      <c r="H808" s="315"/>
    </row>
    <row r="809" spans="1:8">
      <c r="A809" s="313"/>
      <c r="B809" s="313"/>
      <c r="E809" s="274"/>
      <c r="F809" s="314"/>
      <c r="H809" s="315"/>
    </row>
    <row r="810" spans="1:8">
      <c r="A810" s="313"/>
      <c r="B810" s="313"/>
      <c r="E810" s="274"/>
      <c r="F810" s="314"/>
      <c r="H810" s="315"/>
    </row>
    <row r="811" spans="1:8">
      <c r="A811" s="313"/>
      <c r="B811" s="313"/>
      <c r="E811" s="274"/>
      <c r="F811" s="314"/>
      <c r="H811" s="315"/>
    </row>
    <row r="812" spans="1:8">
      <c r="A812" s="313"/>
      <c r="B812" s="313"/>
      <c r="E812" s="274"/>
      <c r="F812" s="314"/>
      <c r="H812" s="315"/>
    </row>
    <row r="813" spans="1:8">
      <c r="A813" s="313"/>
      <c r="B813" s="313"/>
      <c r="E813" s="274"/>
      <c r="F813" s="314"/>
      <c r="H813" s="315"/>
    </row>
    <row r="814" spans="1:8">
      <c r="A814" s="313"/>
      <c r="B814" s="313"/>
      <c r="E814" s="274"/>
      <c r="F814" s="314"/>
      <c r="H814" s="315"/>
    </row>
    <row r="815" spans="1:8">
      <c r="A815" s="313"/>
      <c r="B815" s="313"/>
      <c r="E815" s="274"/>
      <c r="F815" s="314"/>
      <c r="H815" s="315"/>
    </row>
    <row r="816" spans="1:8">
      <c r="A816" s="313"/>
      <c r="B816" s="313"/>
      <c r="E816" s="274"/>
      <c r="F816" s="314"/>
      <c r="H816" s="315"/>
    </row>
    <row r="817" spans="1:8">
      <c r="A817" s="313"/>
      <c r="B817" s="313"/>
      <c r="E817" s="274"/>
      <c r="F817" s="314"/>
      <c r="H817" s="315"/>
    </row>
    <row r="818" spans="1:8">
      <c r="A818" s="313"/>
      <c r="B818" s="313"/>
      <c r="E818" s="274"/>
      <c r="F818" s="314"/>
      <c r="H818" s="315"/>
    </row>
    <row r="819" spans="1:8">
      <c r="A819" s="313"/>
      <c r="B819" s="313"/>
      <c r="E819" s="274"/>
      <c r="F819" s="314"/>
      <c r="H819" s="315"/>
    </row>
    <row r="820" spans="1:8">
      <c r="A820" s="313"/>
      <c r="B820" s="313"/>
      <c r="E820" s="274"/>
      <c r="F820" s="314"/>
      <c r="H820" s="315"/>
    </row>
    <row r="821" spans="1:8">
      <c r="A821" s="313"/>
      <c r="B821" s="313"/>
      <c r="E821" s="274"/>
      <c r="F821" s="314"/>
      <c r="H821" s="315"/>
    </row>
    <row r="822" spans="1:8">
      <c r="A822" s="313"/>
      <c r="B822" s="313"/>
      <c r="E822" s="274"/>
      <c r="F822" s="314"/>
      <c r="H822" s="315"/>
    </row>
    <row r="823" spans="1:8">
      <c r="A823" s="313"/>
      <c r="B823" s="313"/>
      <c r="E823" s="274"/>
      <c r="F823" s="314"/>
      <c r="H823" s="315"/>
    </row>
    <row r="824" spans="1:8">
      <c r="A824" s="313"/>
      <c r="B824" s="313"/>
      <c r="E824" s="274"/>
      <c r="F824" s="314"/>
      <c r="H824" s="315"/>
    </row>
    <row r="825" spans="1:8">
      <c r="A825" s="313"/>
      <c r="B825" s="313"/>
      <c r="E825" s="274"/>
      <c r="F825" s="314"/>
      <c r="H825" s="315"/>
    </row>
    <row r="826" spans="1:8">
      <c r="A826" s="313"/>
      <c r="B826" s="313"/>
      <c r="E826" s="274"/>
      <c r="F826" s="314"/>
      <c r="H826" s="315"/>
    </row>
    <row r="827" spans="1:8">
      <c r="A827" s="313"/>
      <c r="B827" s="313"/>
      <c r="E827" s="274"/>
      <c r="F827" s="314"/>
      <c r="H827" s="315"/>
    </row>
    <row r="828" spans="1:8">
      <c r="A828" s="313"/>
      <c r="B828" s="313"/>
      <c r="E828" s="274"/>
      <c r="F828" s="314"/>
      <c r="H828" s="315"/>
    </row>
    <row r="829" spans="1:8">
      <c r="A829" s="313"/>
      <c r="B829" s="313"/>
      <c r="E829" s="274"/>
      <c r="F829" s="314"/>
      <c r="H829" s="315"/>
    </row>
    <row r="830" spans="1:8">
      <c r="A830" s="313"/>
      <c r="B830" s="313"/>
      <c r="E830" s="274"/>
      <c r="F830" s="314"/>
      <c r="H830" s="315"/>
    </row>
    <row r="831" spans="1:8">
      <c r="A831" s="313"/>
      <c r="B831" s="313"/>
      <c r="E831" s="274"/>
      <c r="F831" s="314"/>
      <c r="H831" s="315"/>
    </row>
    <row r="832" spans="1:8">
      <c r="A832" s="313"/>
      <c r="B832" s="313"/>
      <c r="E832" s="274"/>
      <c r="F832" s="314"/>
      <c r="H832" s="315"/>
    </row>
    <row r="833" spans="1:8">
      <c r="A833" s="313"/>
      <c r="B833" s="313"/>
      <c r="E833" s="274"/>
      <c r="F833" s="314"/>
      <c r="H833" s="315"/>
    </row>
    <row r="834" spans="1:8">
      <c r="A834" s="313"/>
      <c r="B834" s="313"/>
      <c r="E834" s="274"/>
      <c r="F834" s="314"/>
      <c r="H834" s="315"/>
    </row>
    <row r="835" spans="1:8">
      <c r="A835" s="313"/>
      <c r="B835" s="313"/>
      <c r="E835" s="274"/>
      <c r="F835" s="314"/>
      <c r="H835" s="315"/>
    </row>
    <row r="836" spans="1:8">
      <c r="A836" s="313"/>
      <c r="B836" s="313"/>
      <c r="E836" s="274"/>
      <c r="F836" s="314"/>
      <c r="H836" s="315"/>
    </row>
    <row r="837" spans="1:8">
      <c r="A837" s="313"/>
      <c r="B837" s="313"/>
      <c r="E837" s="274"/>
      <c r="F837" s="314"/>
      <c r="H837" s="315"/>
    </row>
    <row r="838" spans="1:8">
      <c r="A838" s="313"/>
      <c r="B838" s="313"/>
      <c r="E838" s="274"/>
      <c r="F838" s="314"/>
      <c r="H838" s="315"/>
    </row>
    <row r="839" spans="1:8">
      <c r="A839" s="313"/>
      <c r="B839" s="313"/>
      <c r="E839" s="274"/>
      <c r="F839" s="314"/>
      <c r="H839" s="315"/>
    </row>
    <row r="840" spans="1:8">
      <c r="A840" s="313"/>
      <c r="B840" s="313"/>
      <c r="E840" s="274"/>
      <c r="F840" s="314"/>
      <c r="H840" s="315"/>
    </row>
    <row r="841" spans="1:8">
      <c r="A841" s="313"/>
      <c r="B841" s="313"/>
      <c r="E841" s="274"/>
      <c r="F841" s="314"/>
      <c r="H841" s="315"/>
    </row>
    <row r="842" spans="1:8">
      <c r="A842" s="313"/>
      <c r="B842" s="313"/>
      <c r="E842" s="274"/>
      <c r="F842" s="314"/>
      <c r="H842" s="315"/>
    </row>
    <row r="843" spans="1:8">
      <c r="A843" s="313"/>
      <c r="B843" s="313"/>
      <c r="E843" s="274"/>
      <c r="F843" s="314"/>
      <c r="H843" s="315"/>
    </row>
    <row r="844" spans="1:8">
      <c r="A844" s="313"/>
      <c r="B844" s="313"/>
      <c r="E844" s="274"/>
      <c r="F844" s="314"/>
      <c r="H844" s="315"/>
    </row>
    <row r="845" spans="1:8">
      <c r="A845" s="313"/>
      <c r="B845" s="313"/>
      <c r="E845" s="274"/>
      <c r="F845" s="314"/>
      <c r="H845" s="315"/>
    </row>
    <row r="846" spans="1:8">
      <c r="A846" s="313"/>
      <c r="B846" s="313"/>
      <c r="E846" s="274"/>
      <c r="F846" s="314"/>
      <c r="H846" s="315"/>
    </row>
    <row r="847" spans="1:8">
      <c r="A847" s="313"/>
      <c r="B847" s="313"/>
      <c r="E847" s="274"/>
      <c r="F847" s="314"/>
      <c r="H847" s="315"/>
    </row>
    <row r="848" spans="1:8">
      <c r="A848" s="313"/>
      <c r="B848" s="313"/>
      <c r="E848" s="274"/>
      <c r="F848" s="314"/>
      <c r="H848" s="315"/>
    </row>
    <row r="849" spans="1:8">
      <c r="A849" s="313"/>
      <c r="B849" s="313"/>
      <c r="E849" s="274"/>
      <c r="F849" s="314"/>
      <c r="H849" s="315"/>
    </row>
    <row r="850" spans="1:8">
      <c r="A850" s="313"/>
      <c r="B850" s="313"/>
      <c r="E850" s="274"/>
      <c r="F850" s="314"/>
      <c r="H850" s="315"/>
    </row>
    <row r="851" spans="1:8">
      <c r="A851" s="313"/>
      <c r="B851" s="313"/>
      <c r="E851" s="274"/>
      <c r="F851" s="314"/>
      <c r="H851" s="315"/>
    </row>
    <row r="852" spans="1:8">
      <c r="A852" s="313"/>
      <c r="B852" s="313"/>
      <c r="E852" s="274"/>
      <c r="F852" s="314"/>
      <c r="H852" s="315"/>
    </row>
    <row r="853" spans="1:8">
      <c r="A853" s="313"/>
      <c r="B853" s="313"/>
      <c r="E853" s="274"/>
      <c r="F853" s="314"/>
      <c r="H853" s="315"/>
    </row>
    <row r="854" spans="1:8">
      <c r="A854" s="313"/>
      <c r="B854" s="313"/>
      <c r="E854" s="274"/>
      <c r="F854" s="314"/>
      <c r="H854" s="315"/>
    </row>
    <row r="855" spans="1:8">
      <c r="A855" s="313"/>
      <c r="B855" s="313"/>
      <c r="E855" s="274"/>
      <c r="F855" s="314"/>
      <c r="H855" s="315"/>
    </row>
    <row r="856" spans="1:8">
      <c r="A856" s="313"/>
      <c r="B856" s="313"/>
      <c r="E856" s="274"/>
      <c r="F856" s="314"/>
      <c r="H856" s="315"/>
    </row>
    <row r="857" spans="1:8">
      <c r="A857" s="313"/>
      <c r="B857" s="313"/>
      <c r="E857" s="274"/>
      <c r="F857" s="314"/>
      <c r="H857" s="315"/>
    </row>
    <row r="858" spans="1:8">
      <c r="A858" s="313"/>
      <c r="B858" s="313"/>
      <c r="E858" s="274"/>
      <c r="F858" s="314"/>
      <c r="H858" s="315"/>
    </row>
    <row r="859" spans="1:8">
      <c r="A859" s="313"/>
      <c r="B859" s="313"/>
      <c r="E859" s="274"/>
      <c r="F859" s="314"/>
      <c r="H859" s="315"/>
    </row>
    <row r="860" spans="1:8">
      <c r="A860" s="313"/>
      <c r="B860" s="313"/>
      <c r="E860" s="274"/>
      <c r="F860" s="314"/>
      <c r="H860" s="315"/>
    </row>
    <row r="861" spans="1:8">
      <c r="A861" s="313"/>
      <c r="B861" s="313"/>
      <c r="E861" s="274"/>
      <c r="F861" s="314"/>
      <c r="H861" s="315"/>
    </row>
    <row r="862" spans="1:8">
      <c r="A862" s="313"/>
      <c r="B862" s="313"/>
      <c r="E862" s="274"/>
      <c r="F862" s="314"/>
      <c r="H862" s="315"/>
    </row>
    <row r="863" spans="1:8">
      <c r="A863" s="313"/>
      <c r="B863" s="313"/>
      <c r="E863" s="274"/>
      <c r="F863" s="314"/>
      <c r="H863" s="315"/>
    </row>
    <row r="864" spans="1:8">
      <c r="A864" s="313"/>
      <c r="B864" s="313"/>
      <c r="E864" s="274"/>
      <c r="F864" s="314"/>
      <c r="H864" s="315"/>
    </row>
    <row r="865" spans="1:8">
      <c r="A865" s="313"/>
      <c r="B865" s="313"/>
      <c r="E865" s="274"/>
      <c r="F865" s="314"/>
      <c r="H865" s="315"/>
    </row>
    <row r="866" spans="1:8">
      <c r="A866" s="313"/>
      <c r="B866" s="313"/>
      <c r="E866" s="274"/>
      <c r="F866" s="314"/>
      <c r="H866" s="315"/>
    </row>
    <row r="867" spans="1:8">
      <c r="A867" s="313"/>
      <c r="B867" s="313"/>
      <c r="E867" s="274"/>
      <c r="F867" s="314"/>
      <c r="H867" s="315"/>
    </row>
    <row r="868" spans="1:8">
      <c r="A868" s="313"/>
      <c r="B868" s="313"/>
      <c r="E868" s="274"/>
      <c r="F868" s="314"/>
      <c r="H868" s="315"/>
    </row>
    <row r="869" spans="1:8">
      <c r="A869" s="313"/>
      <c r="B869" s="313"/>
      <c r="E869" s="274"/>
      <c r="F869" s="314"/>
      <c r="H869" s="315"/>
    </row>
    <row r="870" spans="1:8">
      <c r="A870" s="313"/>
      <c r="B870" s="313"/>
      <c r="E870" s="274"/>
      <c r="F870" s="314"/>
      <c r="H870" s="315"/>
    </row>
    <row r="871" spans="1:8">
      <c r="A871" s="313"/>
      <c r="B871" s="313"/>
      <c r="E871" s="274"/>
      <c r="F871" s="314"/>
      <c r="H871" s="315"/>
    </row>
    <row r="872" spans="1:8">
      <c r="A872" s="313"/>
      <c r="B872" s="313"/>
      <c r="E872" s="274"/>
      <c r="F872" s="314"/>
      <c r="H872" s="315"/>
    </row>
    <row r="873" spans="1:8">
      <c r="A873" s="313"/>
      <c r="B873" s="313"/>
      <c r="E873" s="274"/>
      <c r="F873" s="314"/>
      <c r="H873" s="315"/>
    </row>
    <row r="874" spans="1:8">
      <c r="A874" s="313"/>
      <c r="B874" s="313"/>
      <c r="E874" s="274"/>
      <c r="F874" s="314"/>
      <c r="H874" s="315"/>
    </row>
    <row r="875" spans="1:8">
      <c r="A875" s="313"/>
      <c r="B875" s="313"/>
      <c r="E875" s="274"/>
      <c r="F875" s="314"/>
      <c r="H875" s="315"/>
    </row>
    <row r="876" spans="1:8">
      <c r="A876" s="313"/>
      <c r="B876" s="313"/>
      <c r="E876" s="274"/>
      <c r="F876" s="314"/>
      <c r="H876" s="315"/>
    </row>
    <row r="877" spans="1:8">
      <c r="A877" s="313"/>
      <c r="B877" s="313"/>
      <c r="E877" s="274"/>
      <c r="F877" s="314"/>
      <c r="H877" s="315"/>
    </row>
    <row r="878" spans="1:8">
      <c r="A878" s="313"/>
      <c r="B878" s="313"/>
      <c r="E878" s="274"/>
      <c r="F878" s="314"/>
      <c r="H878" s="315"/>
    </row>
    <row r="879" spans="1:8">
      <c r="A879" s="313"/>
      <c r="B879" s="313"/>
      <c r="E879" s="274"/>
      <c r="F879" s="314"/>
      <c r="H879" s="315"/>
    </row>
    <row r="880" spans="1:8">
      <c r="A880" s="313"/>
      <c r="B880" s="313"/>
      <c r="E880" s="274"/>
      <c r="F880" s="314"/>
      <c r="H880" s="315"/>
    </row>
    <row r="881" spans="1:8">
      <c r="A881" s="313"/>
      <c r="B881" s="313"/>
      <c r="E881" s="274"/>
      <c r="F881" s="314"/>
      <c r="H881" s="315"/>
    </row>
    <row r="882" spans="1:8">
      <c r="A882" s="313"/>
      <c r="B882" s="313"/>
      <c r="E882" s="274"/>
      <c r="F882" s="314"/>
      <c r="H882" s="315"/>
    </row>
    <row r="883" spans="1:8">
      <c r="A883" s="313"/>
      <c r="B883" s="313"/>
      <c r="E883" s="274"/>
      <c r="F883" s="314"/>
      <c r="H883" s="315"/>
    </row>
    <row r="884" spans="1:8">
      <c r="A884" s="313"/>
      <c r="B884" s="313"/>
      <c r="E884" s="274"/>
      <c r="F884" s="314"/>
      <c r="H884" s="315"/>
    </row>
    <row r="885" spans="1:8">
      <c r="A885" s="313"/>
      <c r="B885" s="313"/>
      <c r="E885" s="274"/>
      <c r="F885" s="314"/>
      <c r="H885" s="315"/>
    </row>
    <row r="886" spans="1:8">
      <c r="A886" s="313"/>
      <c r="B886" s="313"/>
      <c r="E886" s="274"/>
      <c r="F886" s="314"/>
      <c r="H886" s="315"/>
    </row>
    <row r="887" spans="1:8">
      <c r="A887" s="313"/>
      <c r="B887" s="313"/>
      <c r="E887" s="274"/>
      <c r="F887" s="314"/>
      <c r="H887" s="315"/>
    </row>
    <row r="888" spans="1:8">
      <c r="A888" s="313"/>
      <c r="B888" s="313"/>
      <c r="E888" s="274"/>
      <c r="F888" s="314"/>
      <c r="H888" s="315"/>
    </row>
    <row r="889" spans="1:8">
      <c r="A889" s="313"/>
      <c r="B889" s="313"/>
      <c r="E889" s="274"/>
      <c r="F889" s="314"/>
      <c r="H889" s="315"/>
    </row>
    <row r="890" spans="1:8">
      <c r="A890" s="313"/>
      <c r="B890" s="313"/>
      <c r="E890" s="274"/>
      <c r="F890" s="314"/>
      <c r="H890" s="315"/>
    </row>
    <row r="891" spans="1:8">
      <c r="A891" s="313"/>
      <c r="B891" s="313"/>
      <c r="E891" s="274"/>
      <c r="F891" s="314"/>
      <c r="H891" s="315"/>
    </row>
    <row r="892" spans="1:8">
      <c r="A892" s="313"/>
      <c r="B892" s="313"/>
      <c r="E892" s="274"/>
      <c r="F892" s="314"/>
      <c r="H892" s="315"/>
    </row>
    <row r="893" spans="1:8">
      <c r="A893" s="313"/>
      <c r="B893" s="313"/>
      <c r="E893" s="274"/>
      <c r="F893" s="314"/>
      <c r="H893" s="315"/>
    </row>
    <row r="894" spans="1:8">
      <c r="A894" s="313"/>
      <c r="B894" s="313"/>
      <c r="E894" s="274"/>
      <c r="F894" s="314"/>
      <c r="H894" s="315"/>
    </row>
    <row r="895" spans="1:8">
      <c r="A895" s="313"/>
      <c r="B895" s="313"/>
      <c r="E895" s="274"/>
      <c r="F895" s="314"/>
      <c r="H895" s="315"/>
    </row>
    <row r="896" spans="1:8">
      <c r="A896" s="313"/>
      <c r="B896" s="313"/>
      <c r="E896" s="274"/>
      <c r="F896" s="314"/>
      <c r="H896" s="315"/>
    </row>
    <row r="897" spans="1:8">
      <c r="A897" s="313"/>
      <c r="B897" s="313"/>
      <c r="E897" s="274"/>
      <c r="F897" s="314"/>
      <c r="H897" s="315"/>
    </row>
    <row r="898" spans="1:8">
      <c r="A898" s="313"/>
      <c r="B898" s="313"/>
      <c r="E898" s="274"/>
      <c r="F898" s="314"/>
      <c r="H898" s="315"/>
    </row>
    <row r="899" spans="1:8">
      <c r="A899" s="313"/>
      <c r="B899" s="313"/>
      <c r="E899" s="274"/>
      <c r="F899" s="314"/>
      <c r="H899" s="315"/>
    </row>
    <row r="900" spans="1:8">
      <c r="A900" s="313"/>
      <c r="B900" s="313"/>
      <c r="E900" s="274"/>
      <c r="F900" s="314"/>
      <c r="H900" s="315"/>
    </row>
    <row r="901" spans="1:8">
      <c r="A901" s="313"/>
      <c r="B901" s="313"/>
      <c r="E901" s="274"/>
      <c r="F901" s="314"/>
      <c r="H901" s="315"/>
    </row>
    <row r="902" spans="1:8">
      <c r="A902" s="313"/>
      <c r="B902" s="313"/>
      <c r="E902" s="274"/>
      <c r="F902" s="314"/>
      <c r="H902" s="315"/>
    </row>
    <row r="903" spans="1:8">
      <c r="A903" s="313"/>
      <c r="B903" s="313"/>
      <c r="E903" s="274"/>
      <c r="F903" s="314"/>
      <c r="H903" s="315"/>
    </row>
    <row r="904" spans="1:8">
      <c r="A904" s="313"/>
      <c r="B904" s="313"/>
      <c r="E904" s="274"/>
      <c r="F904" s="314"/>
      <c r="H904" s="315"/>
    </row>
    <row r="905" spans="1:8">
      <c r="A905" s="313"/>
      <c r="B905" s="313"/>
      <c r="E905" s="274"/>
      <c r="F905" s="314"/>
      <c r="H905" s="315"/>
    </row>
    <row r="906" spans="1:8">
      <c r="A906" s="313"/>
      <c r="B906" s="313"/>
      <c r="E906" s="274"/>
      <c r="F906" s="314"/>
      <c r="H906" s="315"/>
    </row>
    <row r="907" spans="1:8">
      <c r="A907" s="313"/>
      <c r="B907" s="313"/>
      <c r="E907" s="274"/>
      <c r="F907" s="314"/>
      <c r="H907" s="315"/>
    </row>
    <row r="908" spans="1:8">
      <c r="A908" s="313"/>
      <c r="B908" s="313"/>
      <c r="E908" s="274"/>
      <c r="F908" s="314"/>
      <c r="H908" s="315"/>
    </row>
    <row r="909" spans="1:8">
      <c r="A909" s="313"/>
      <c r="B909" s="313"/>
      <c r="E909" s="274"/>
      <c r="F909" s="314"/>
      <c r="H909" s="315"/>
    </row>
    <row r="910" spans="1:8">
      <c r="A910" s="313"/>
      <c r="B910" s="313"/>
      <c r="E910" s="274"/>
      <c r="F910" s="314"/>
      <c r="H910" s="315"/>
    </row>
    <row r="911" spans="1:8">
      <c r="A911" s="313"/>
      <c r="B911" s="313"/>
      <c r="E911" s="274"/>
      <c r="F911" s="314"/>
      <c r="H911" s="315"/>
    </row>
    <row r="912" spans="1:8">
      <c r="A912" s="313"/>
      <c r="B912" s="313"/>
      <c r="E912" s="274"/>
      <c r="F912" s="314"/>
      <c r="H912" s="315"/>
    </row>
    <row r="913" spans="1:8">
      <c r="A913" s="313"/>
      <c r="B913" s="313"/>
      <c r="E913" s="274"/>
      <c r="F913" s="314"/>
      <c r="H913" s="315"/>
    </row>
    <row r="914" spans="1:8">
      <c r="A914" s="313"/>
      <c r="B914" s="313"/>
      <c r="E914" s="274"/>
      <c r="F914" s="314"/>
      <c r="H914" s="315"/>
    </row>
    <row r="915" spans="1:8">
      <c r="A915" s="313"/>
      <c r="B915" s="313"/>
      <c r="E915" s="274"/>
      <c r="F915" s="314"/>
      <c r="H915" s="315"/>
    </row>
    <row r="916" spans="1:8">
      <c r="A916" s="313"/>
      <c r="B916" s="313"/>
      <c r="E916" s="274"/>
      <c r="F916" s="314"/>
      <c r="H916" s="315"/>
    </row>
    <row r="917" spans="1:8">
      <c r="A917" s="313"/>
      <c r="B917" s="313"/>
      <c r="E917" s="274"/>
      <c r="F917" s="314"/>
      <c r="H917" s="315"/>
    </row>
    <row r="918" spans="1:8">
      <c r="A918" s="313"/>
      <c r="B918" s="313"/>
      <c r="E918" s="274"/>
      <c r="F918" s="314"/>
      <c r="H918" s="315"/>
    </row>
    <row r="919" spans="1:8">
      <c r="A919" s="313"/>
      <c r="B919" s="313"/>
      <c r="E919" s="274"/>
      <c r="F919" s="314"/>
      <c r="H919" s="315"/>
    </row>
    <row r="920" spans="1:8">
      <c r="A920" s="313"/>
      <c r="B920" s="313"/>
      <c r="E920" s="274"/>
      <c r="F920" s="314"/>
      <c r="H920" s="315"/>
    </row>
    <row r="921" spans="1:8">
      <c r="A921" s="313"/>
      <c r="B921" s="313"/>
      <c r="E921" s="274"/>
      <c r="F921" s="314"/>
      <c r="H921" s="315"/>
    </row>
    <row r="922" spans="1:8">
      <c r="A922" s="313"/>
      <c r="B922" s="313"/>
      <c r="E922" s="274"/>
      <c r="F922" s="314"/>
      <c r="H922" s="315"/>
    </row>
    <row r="923" spans="1:8">
      <c r="A923" s="313"/>
      <c r="B923" s="313"/>
      <c r="E923" s="274"/>
      <c r="F923" s="314"/>
      <c r="H923" s="315"/>
    </row>
    <row r="924" spans="1:8">
      <c r="A924" s="313"/>
      <c r="B924" s="313"/>
      <c r="E924" s="274"/>
      <c r="F924" s="314"/>
      <c r="H924" s="315"/>
    </row>
    <row r="925" spans="1:8">
      <c r="A925" s="313"/>
      <c r="B925" s="313"/>
      <c r="E925" s="274"/>
      <c r="F925" s="314"/>
      <c r="H925" s="315"/>
    </row>
    <row r="926" spans="1:8">
      <c r="A926" s="313"/>
      <c r="B926" s="313"/>
      <c r="E926" s="274"/>
      <c r="F926" s="314"/>
      <c r="H926" s="315"/>
    </row>
    <row r="927" spans="1:8">
      <c r="A927" s="313"/>
      <c r="B927" s="313"/>
      <c r="E927" s="274"/>
      <c r="F927" s="314"/>
      <c r="H927" s="315"/>
    </row>
    <row r="928" spans="1:8">
      <c r="A928" s="313"/>
      <c r="B928" s="313"/>
      <c r="E928" s="274"/>
      <c r="F928" s="314"/>
      <c r="H928" s="315"/>
    </row>
    <row r="929" spans="1:8">
      <c r="A929" s="313"/>
      <c r="B929" s="313"/>
      <c r="E929" s="274"/>
      <c r="F929" s="314"/>
      <c r="H929" s="315"/>
    </row>
    <row r="930" spans="1:8">
      <c r="A930" s="313"/>
      <c r="B930" s="313"/>
      <c r="E930" s="274"/>
      <c r="F930" s="314"/>
      <c r="H930" s="315"/>
    </row>
    <row r="931" spans="1:8">
      <c r="A931" s="313"/>
      <c r="B931" s="313"/>
      <c r="E931" s="274"/>
      <c r="F931" s="314"/>
      <c r="H931" s="315"/>
    </row>
    <row r="932" spans="1:8">
      <c r="A932" s="313"/>
      <c r="B932" s="313"/>
      <c r="E932" s="274"/>
      <c r="F932" s="314"/>
      <c r="H932" s="315"/>
    </row>
    <row r="933" spans="1:8">
      <c r="A933" s="313"/>
      <c r="B933" s="313"/>
      <c r="E933" s="274"/>
      <c r="F933" s="314"/>
      <c r="H933" s="315"/>
    </row>
    <row r="934" spans="1:8">
      <c r="A934" s="313"/>
      <c r="B934" s="313"/>
      <c r="E934" s="274"/>
      <c r="F934" s="314"/>
      <c r="H934" s="315"/>
    </row>
    <row r="935" spans="1:8">
      <c r="A935" s="313"/>
      <c r="B935" s="313"/>
      <c r="E935" s="274"/>
      <c r="F935" s="314"/>
      <c r="H935" s="315"/>
    </row>
    <row r="936" spans="1:8">
      <c r="A936" s="313"/>
      <c r="B936" s="313"/>
      <c r="E936" s="274"/>
      <c r="F936" s="314"/>
      <c r="H936" s="315"/>
    </row>
    <row r="937" spans="1:8">
      <c r="A937" s="313"/>
      <c r="B937" s="313"/>
      <c r="E937" s="274"/>
      <c r="F937" s="314"/>
      <c r="H937" s="315"/>
    </row>
    <row r="938" spans="1:8">
      <c r="A938" s="313"/>
      <c r="B938" s="313"/>
      <c r="E938" s="274"/>
      <c r="F938" s="314"/>
      <c r="H938" s="315"/>
    </row>
    <row r="939" spans="1:8">
      <c r="A939" s="313"/>
      <c r="B939" s="313"/>
      <c r="E939" s="274"/>
      <c r="F939" s="314"/>
      <c r="H939" s="315"/>
    </row>
    <row r="940" spans="1:8">
      <c r="A940" s="313"/>
      <c r="B940" s="313"/>
      <c r="E940" s="274"/>
      <c r="F940" s="314"/>
      <c r="H940" s="315"/>
    </row>
    <row r="941" spans="1:8">
      <c r="A941" s="313"/>
      <c r="B941" s="313"/>
      <c r="E941" s="274"/>
      <c r="F941" s="314"/>
      <c r="H941" s="315"/>
    </row>
    <row r="942" spans="1:8">
      <c r="A942" s="313"/>
      <c r="B942" s="313"/>
      <c r="E942" s="274"/>
      <c r="F942" s="314"/>
      <c r="H942" s="315"/>
    </row>
    <row r="943" spans="1:8">
      <c r="A943" s="313"/>
      <c r="B943" s="313"/>
      <c r="E943" s="274"/>
      <c r="F943" s="314"/>
      <c r="H943" s="315"/>
    </row>
    <row r="944" spans="1:8">
      <c r="A944" s="313"/>
      <c r="B944" s="313"/>
      <c r="E944" s="274"/>
      <c r="F944" s="314"/>
      <c r="H944" s="315"/>
    </row>
    <row r="945" spans="1:8">
      <c r="A945" s="313"/>
      <c r="B945" s="313"/>
      <c r="E945" s="274"/>
      <c r="F945" s="314"/>
      <c r="H945" s="315"/>
    </row>
    <row r="946" spans="1:8">
      <c r="A946" s="313"/>
      <c r="B946" s="313"/>
      <c r="E946" s="274"/>
      <c r="F946" s="314"/>
      <c r="H946" s="315"/>
    </row>
    <row r="947" spans="1:8">
      <c r="A947" s="313"/>
      <c r="B947" s="313"/>
      <c r="E947" s="274"/>
      <c r="F947" s="314"/>
      <c r="H947" s="315"/>
    </row>
    <row r="948" spans="1:8">
      <c r="A948" s="313"/>
      <c r="B948" s="313"/>
      <c r="E948" s="274"/>
      <c r="F948" s="314"/>
      <c r="H948" s="315"/>
    </row>
    <row r="949" spans="1:8">
      <c r="A949" s="313"/>
      <c r="B949" s="313"/>
      <c r="E949" s="274"/>
      <c r="F949" s="314"/>
      <c r="H949" s="315"/>
    </row>
    <row r="950" spans="1:8">
      <c r="A950" s="313"/>
      <c r="B950" s="313"/>
      <c r="E950" s="274"/>
      <c r="F950" s="314"/>
      <c r="H950" s="315"/>
    </row>
    <row r="951" spans="1:8">
      <c r="A951" s="313"/>
      <c r="B951" s="313"/>
      <c r="E951" s="274"/>
      <c r="F951" s="314"/>
      <c r="H951" s="315"/>
    </row>
    <row r="952" spans="1:8">
      <c r="A952" s="313"/>
      <c r="B952" s="313"/>
      <c r="E952" s="274"/>
      <c r="F952" s="314"/>
      <c r="H952" s="315"/>
    </row>
    <row r="953" spans="1:8">
      <c r="A953" s="313"/>
      <c r="B953" s="313"/>
      <c r="E953" s="274"/>
      <c r="F953" s="314"/>
      <c r="H953" s="315"/>
    </row>
    <row r="954" spans="1:8">
      <c r="A954" s="313"/>
      <c r="B954" s="313"/>
      <c r="E954" s="274"/>
      <c r="F954" s="314"/>
      <c r="H954" s="315"/>
    </row>
    <row r="955" spans="1:8">
      <c r="A955" s="313"/>
      <c r="B955" s="313"/>
      <c r="E955" s="274"/>
      <c r="F955" s="314"/>
      <c r="H955" s="315"/>
    </row>
    <row r="956" spans="1:8">
      <c r="A956" s="313"/>
      <c r="B956" s="313"/>
      <c r="E956" s="274"/>
      <c r="F956" s="314"/>
      <c r="H956" s="315"/>
    </row>
    <row r="957" spans="1:8">
      <c r="A957" s="313"/>
      <c r="B957" s="313"/>
      <c r="E957" s="274"/>
      <c r="F957" s="314"/>
      <c r="H957" s="315"/>
    </row>
    <row r="958" spans="1:8">
      <c r="A958" s="313"/>
      <c r="B958" s="313"/>
      <c r="E958" s="274"/>
      <c r="F958" s="314"/>
      <c r="H958" s="315"/>
    </row>
    <row r="959" spans="1:8">
      <c r="A959" s="313"/>
      <c r="B959" s="313"/>
      <c r="E959" s="274"/>
      <c r="F959" s="314"/>
      <c r="H959" s="315"/>
    </row>
    <row r="960" spans="1:8">
      <c r="A960" s="313"/>
      <c r="B960" s="313"/>
      <c r="E960" s="274"/>
      <c r="F960" s="314"/>
      <c r="H960" s="315"/>
    </row>
    <row r="961" spans="1:8">
      <c r="A961" s="313"/>
      <c r="B961" s="313"/>
      <c r="E961" s="274"/>
      <c r="F961" s="314"/>
      <c r="H961" s="315"/>
    </row>
    <row r="962" spans="1:8">
      <c r="A962" s="313"/>
      <c r="B962" s="313"/>
      <c r="E962" s="274"/>
      <c r="F962" s="314"/>
      <c r="H962" s="315"/>
    </row>
    <row r="963" spans="1:8">
      <c r="A963" s="313"/>
      <c r="B963" s="313"/>
      <c r="E963" s="274"/>
      <c r="F963" s="314"/>
      <c r="H963" s="315"/>
    </row>
    <row r="964" spans="1:8">
      <c r="A964" s="313"/>
      <c r="B964" s="313"/>
      <c r="E964" s="274"/>
      <c r="F964" s="314"/>
      <c r="H964" s="315"/>
    </row>
    <row r="965" spans="1:8">
      <c r="A965" s="313"/>
      <c r="B965" s="313"/>
      <c r="E965" s="274"/>
      <c r="F965" s="314"/>
      <c r="H965" s="315"/>
    </row>
    <row r="966" spans="1:8">
      <c r="A966" s="313"/>
      <c r="B966" s="313"/>
      <c r="E966" s="274"/>
      <c r="F966" s="314"/>
      <c r="H966" s="315"/>
    </row>
    <row r="967" spans="1:8">
      <c r="A967" s="313"/>
      <c r="B967" s="313"/>
      <c r="E967" s="274"/>
      <c r="F967" s="314"/>
      <c r="H967" s="315"/>
    </row>
    <row r="968" spans="1:8">
      <c r="A968" s="313"/>
      <c r="B968" s="313"/>
      <c r="E968" s="274"/>
      <c r="F968" s="314"/>
      <c r="H968" s="315"/>
    </row>
    <row r="969" spans="1:8">
      <c r="A969" s="313"/>
      <c r="B969" s="313"/>
      <c r="E969" s="274"/>
      <c r="F969" s="314"/>
      <c r="H969" s="315"/>
    </row>
    <row r="970" spans="1:8">
      <c r="A970" s="313"/>
      <c r="B970" s="313"/>
      <c r="E970" s="274"/>
      <c r="F970" s="314"/>
      <c r="H970" s="315"/>
    </row>
    <row r="971" spans="1:8">
      <c r="A971" s="313"/>
      <c r="B971" s="313"/>
      <c r="E971" s="274"/>
      <c r="F971" s="314"/>
      <c r="H971" s="315"/>
    </row>
    <row r="972" spans="1:8">
      <c r="A972" s="313"/>
      <c r="B972" s="313"/>
      <c r="E972" s="274"/>
      <c r="F972" s="314"/>
      <c r="H972" s="315"/>
    </row>
    <row r="973" spans="1:8">
      <c r="A973" s="313"/>
      <c r="B973" s="313"/>
      <c r="E973" s="274"/>
      <c r="F973" s="314"/>
      <c r="H973" s="315"/>
    </row>
    <row r="974" spans="1:8">
      <c r="A974" s="313"/>
      <c r="B974" s="313"/>
      <c r="E974" s="274"/>
      <c r="F974" s="314"/>
      <c r="H974" s="315"/>
    </row>
    <row r="975" spans="1:8">
      <c r="A975" s="313"/>
      <c r="B975" s="313"/>
      <c r="E975" s="274"/>
      <c r="F975" s="314"/>
      <c r="H975" s="315"/>
    </row>
    <row r="976" spans="1:8">
      <c r="A976" s="313"/>
      <c r="B976" s="313"/>
      <c r="E976" s="274"/>
      <c r="F976" s="314"/>
      <c r="H976" s="315"/>
    </row>
    <row r="977" spans="1:8">
      <c r="A977" s="313"/>
      <c r="B977" s="313"/>
      <c r="E977" s="274"/>
      <c r="F977" s="314"/>
      <c r="H977" s="315"/>
    </row>
    <row r="978" spans="1:8">
      <c r="A978" s="313"/>
      <c r="B978" s="313"/>
      <c r="E978" s="274"/>
      <c r="F978" s="314"/>
      <c r="H978" s="315"/>
    </row>
    <row r="979" spans="1:8">
      <c r="A979" s="313"/>
      <c r="B979" s="313"/>
      <c r="E979" s="274"/>
      <c r="F979" s="314"/>
      <c r="H979" s="315"/>
    </row>
    <row r="980" spans="1:8">
      <c r="A980" s="313"/>
      <c r="B980" s="313"/>
      <c r="E980" s="274"/>
      <c r="F980" s="314"/>
      <c r="H980" s="315"/>
    </row>
    <row r="981" spans="1:8">
      <c r="A981" s="313"/>
      <c r="B981" s="313"/>
      <c r="E981" s="274"/>
      <c r="F981" s="314"/>
      <c r="H981" s="315"/>
    </row>
    <row r="982" spans="1:8">
      <c r="A982" s="313"/>
      <c r="B982" s="313"/>
      <c r="E982" s="274"/>
      <c r="F982" s="314"/>
      <c r="H982" s="315"/>
    </row>
    <row r="983" spans="1:8">
      <c r="A983" s="313"/>
      <c r="B983" s="313"/>
      <c r="E983" s="274"/>
      <c r="F983" s="314"/>
      <c r="H983" s="315"/>
    </row>
    <row r="984" spans="1:8">
      <c r="A984" s="313"/>
      <c r="B984" s="313"/>
      <c r="E984" s="274"/>
      <c r="F984" s="314"/>
      <c r="H984" s="315"/>
    </row>
    <row r="985" spans="1:8">
      <c r="A985" s="313"/>
      <c r="B985" s="313"/>
      <c r="E985" s="274"/>
      <c r="F985" s="314"/>
      <c r="H985" s="315"/>
    </row>
    <row r="986" spans="1:8">
      <c r="A986" s="313"/>
      <c r="B986" s="313"/>
      <c r="E986" s="274"/>
      <c r="F986" s="314"/>
      <c r="H986" s="315"/>
    </row>
    <row r="987" spans="1:8">
      <c r="A987" s="313"/>
      <c r="B987" s="313"/>
      <c r="E987" s="274"/>
      <c r="F987" s="314"/>
      <c r="H987" s="315"/>
    </row>
    <row r="988" spans="1:8">
      <c r="A988" s="313"/>
      <c r="B988" s="313"/>
      <c r="E988" s="274"/>
      <c r="F988" s="314"/>
      <c r="H988" s="315"/>
    </row>
    <row r="989" spans="1:8">
      <c r="A989" s="313"/>
      <c r="B989" s="313"/>
      <c r="E989" s="274"/>
      <c r="F989" s="314"/>
      <c r="H989" s="315"/>
    </row>
    <row r="990" spans="1:8">
      <c r="A990" s="313"/>
      <c r="B990" s="313"/>
      <c r="E990" s="274"/>
      <c r="F990" s="314"/>
      <c r="H990" s="315"/>
    </row>
    <row r="991" spans="1:8">
      <c r="A991" s="313"/>
      <c r="B991" s="313"/>
      <c r="E991" s="274"/>
      <c r="F991" s="314"/>
      <c r="H991" s="315"/>
    </row>
    <row r="992" spans="1:8">
      <c r="A992" s="313"/>
      <c r="B992" s="313"/>
      <c r="E992" s="274"/>
      <c r="F992" s="314"/>
      <c r="H992" s="315"/>
    </row>
    <row r="993" spans="1:8">
      <c r="A993" s="313"/>
      <c r="B993" s="313"/>
      <c r="E993" s="274"/>
      <c r="F993" s="314"/>
      <c r="H993" s="315"/>
    </row>
    <row r="994" spans="1:8">
      <c r="A994" s="313"/>
      <c r="B994" s="313"/>
      <c r="E994" s="274"/>
      <c r="F994" s="314"/>
      <c r="H994" s="315"/>
    </row>
    <row r="995" spans="1:8">
      <c r="A995" s="313"/>
      <c r="B995" s="313"/>
      <c r="E995" s="274"/>
      <c r="F995" s="314"/>
      <c r="H995" s="315"/>
    </row>
    <row r="996" spans="1:8">
      <c r="A996" s="313"/>
      <c r="B996" s="313"/>
      <c r="E996" s="274"/>
      <c r="F996" s="314"/>
      <c r="H996" s="315"/>
    </row>
    <row r="997" spans="1:8">
      <c r="A997" s="313"/>
      <c r="B997" s="313"/>
      <c r="E997" s="274"/>
      <c r="F997" s="314"/>
      <c r="H997" s="315"/>
    </row>
    <row r="998" spans="1:8">
      <c r="A998" s="313"/>
      <c r="B998" s="313"/>
      <c r="E998" s="274"/>
      <c r="F998" s="314"/>
      <c r="H998" s="315"/>
    </row>
    <row r="999" spans="1:8">
      <c r="A999" s="313"/>
      <c r="B999" s="313"/>
      <c r="E999" s="274"/>
      <c r="F999" s="314"/>
      <c r="H999" s="315"/>
    </row>
    <row r="1000" spans="1:8">
      <c r="A1000" s="313"/>
      <c r="B1000" s="313"/>
      <c r="E1000" s="274"/>
      <c r="F1000" s="314"/>
      <c r="H1000" s="315"/>
    </row>
    <row r="1001" spans="1:8">
      <c r="A1001" s="313"/>
      <c r="B1001" s="313"/>
      <c r="E1001" s="274"/>
      <c r="F1001" s="314"/>
      <c r="H1001" s="315"/>
    </row>
    <row r="1002" spans="1:8">
      <c r="A1002" s="313"/>
      <c r="B1002" s="313"/>
      <c r="E1002" s="274"/>
      <c r="F1002" s="314"/>
      <c r="H1002" s="315"/>
    </row>
    <row r="1003" spans="1:8">
      <c r="A1003" s="313"/>
      <c r="B1003" s="313"/>
      <c r="E1003" s="274"/>
      <c r="F1003" s="314"/>
      <c r="H1003" s="315"/>
    </row>
    <row r="1004" spans="1:8">
      <c r="A1004" s="313"/>
      <c r="B1004" s="313"/>
      <c r="E1004" s="274"/>
      <c r="F1004" s="314"/>
      <c r="H1004" s="315"/>
    </row>
    <row r="1005" spans="1:8">
      <c r="A1005" s="313"/>
      <c r="B1005" s="313"/>
      <c r="E1005" s="274"/>
      <c r="F1005" s="314"/>
      <c r="H1005" s="315"/>
    </row>
    <row r="1006" spans="1:8">
      <c r="A1006" s="313"/>
      <c r="B1006" s="313"/>
      <c r="E1006" s="274"/>
      <c r="F1006" s="314"/>
      <c r="H1006" s="315"/>
    </row>
    <row r="1007" spans="1:8">
      <c r="A1007" s="313"/>
      <c r="B1007" s="313"/>
      <c r="E1007" s="274"/>
      <c r="F1007" s="314"/>
      <c r="H1007" s="315"/>
    </row>
    <row r="1008" spans="1:8">
      <c r="A1008" s="313"/>
      <c r="B1008" s="313"/>
      <c r="E1008" s="274"/>
      <c r="F1008" s="314"/>
      <c r="H1008" s="315"/>
    </row>
    <row r="1009" spans="1:8">
      <c r="A1009" s="313"/>
      <c r="B1009" s="313"/>
      <c r="E1009" s="274"/>
      <c r="F1009" s="314"/>
      <c r="H1009" s="315"/>
    </row>
    <row r="1010" spans="1:8">
      <c r="A1010" s="313"/>
      <c r="B1010" s="313"/>
      <c r="E1010" s="274"/>
      <c r="F1010" s="314"/>
      <c r="H1010" s="315"/>
    </row>
    <row r="1011" spans="1:8">
      <c r="A1011" s="313"/>
      <c r="B1011" s="313"/>
      <c r="E1011" s="274"/>
      <c r="F1011" s="314"/>
      <c r="H1011" s="315"/>
    </row>
    <row r="1012" spans="1:8">
      <c r="A1012" s="313"/>
      <c r="B1012" s="313"/>
      <c r="E1012" s="274"/>
      <c r="F1012" s="314"/>
      <c r="H1012" s="315"/>
    </row>
    <row r="1013" spans="1:8">
      <c r="A1013" s="313"/>
      <c r="B1013" s="313"/>
      <c r="E1013" s="274"/>
      <c r="F1013" s="314"/>
      <c r="H1013" s="315"/>
    </row>
    <row r="1014" spans="1:8">
      <c r="A1014" s="313"/>
      <c r="B1014" s="313"/>
      <c r="E1014" s="274"/>
      <c r="F1014" s="314"/>
      <c r="H1014" s="315"/>
    </row>
    <row r="1015" spans="1:8">
      <c r="A1015" s="313"/>
      <c r="B1015" s="313"/>
      <c r="E1015" s="274"/>
      <c r="F1015" s="314"/>
      <c r="H1015" s="315"/>
    </row>
    <row r="1016" spans="1:8">
      <c r="A1016" s="313"/>
      <c r="B1016" s="313"/>
      <c r="E1016" s="274"/>
      <c r="F1016" s="314"/>
      <c r="H1016" s="315"/>
    </row>
    <row r="1017" spans="1:8">
      <c r="A1017" s="313"/>
      <c r="B1017" s="313"/>
      <c r="E1017" s="274"/>
      <c r="F1017" s="314"/>
      <c r="H1017" s="315"/>
    </row>
    <row r="1018" spans="1:8">
      <c r="A1018" s="313"/>
      <c r="B1018" s="313"/>
      <c r="E1018" s="274"/>
      <c r="F1018" s="314"/>
      <c r="H1018" s="315"/>
    </row>
    <row r="1019" spans="1:8">
      <c r="A1019" s="313"/>
      <c r="B1019" s="313"/>
      <c r="E1019" s="274"/>
      <c r="F1019" s="314"/>
      <c r="H1019" s="315"/>
    </row>
    <row r="1020" spans="1:8">
      <c r="A1020" s="313"/>
      <c r="B1020" s="313"/>
      <c r="E1020" s="274"/>
      <c r="F1020" s="314"/>
      <c r="H1020" s="315"/>
    </row>
    <row r="1021" spans="1:8">
      <c r="A1021" s="313"/>
      <c r="B1021" s="313"/>
      <c r="E1021" s="274"/>
      <c r="F1021" s="314"/>
      <c r="H1021" s="315"/>
    </row>
    <row r="1022" spans="1:8">
      <c r="A1022" s="313"/>
      <c r="B1022" s="313"/>
      <c r="E1022" s="274"/>
      <c r="F1022" s="314"/>
      <c r="H1022" s="315"/>
    </row>
    <row r="1023" spans="1:8">
      <c r="A1023" s="313"/>
      <c r="B1023" s="313"/>
      <c r="E1023" s="274"/>
      <c r="F1023" s="314"/>
      <c r="H1023" s="315"/>
    </row>
    <row r="1024" spans="1:8">
      <c r="A1024" s="313"/>
      <c r="B1024" s="313"/>
      <c r="E1024" s="274"/>
      <c r="F1024" s="314"/>
      <c r="H1024" s="315"/>
    </row>
    <row r="1025" spans="1:8">
      <c r="A1025" s="313"/>
      <c r="B1025" s="313"/>
      <c r="E1025" s="274"/>
      <c r="F1025" s="314"/>
      <c r="H1025" s="315"/>
    </row>
    <row r="1026" spans="1:8">
      <c r="A1026" s="313"/>
      <c r="B1026" s="313"/>
      <c r="E1026" s="274"/>
      <c r="F1026" s="314"/>
      <c r="H1026" s="315"/>
    </row>
    <row r="1027" spans="1:8">
      <c r="A1027" s="313"/>
      <c r="B1027" s="313"/>
      <c r="E1027" s="274"/>
      <c r="F1027" s="314"/>
      <c r="H1027" s="315"/>
    </row>
    <row r="1028" spans="1:8">
      <c r="A1028" s="313"/>
      <c r="B1028" s="313"/>
      <c r="E1028" s="274"/>
      <c r="F1028" s="314"/>
      <c r="H1028" s="315"/>
    </row>
    <row r="1029" spans="1:8">
      <c r="A1029" s="313"/>
      <c r="B1029" s="313"/>
      <c r="E1029" s="274"/>
      <c r="F1029" s="314"/>
      <c r="H1029" s="315"/>
    </row>
    <row r="1030" spans="1:8">
      <c r="A1030" s="313"/>
      <c r="B1030" s="313"/>
      <c r="E1030" s="274"/>
      <c r="F1030" s="314"/>
      <c r="H1030" s="315"/>
    </row>
    <row r="1031" spans="1:8">
      <c r="A1031" s="313"/>
      <c r="B1031" s="313"/>
      <c r="E1031" s="274"/>
      <c r="F1031" s="314"/>
      <c r="H1031" s="315"/>
    </row>
    <row r="1032" spans="1:8">
      <c r="A1032" s="313"/>
      <c r="B1032" s="313"/>
      <c r="E1032" s="274"/>
      <c r="F1032" s="314"/>
      <c r="H1032" s="315"/>
    </row>
    <row r="1033" spans="1:8">
      <c r="A1033" s="313"/>
      <c r="B1033" s="313"/>
      <c r="E1033" s="274"/>
      <c r="F1033" s="314"/>
      <c r="H1033" s="315"/>
    </row>
    <row r="1034" spans="1:8">
      <c r="A1034" s="313"/>
      <c r="B1034" s="313"/>
      <c r="E1034" s="274"/>
      <c r="F1034" s="314"/>
      <c r="H1034" s="315"/>
    </row>
    <row r="1035" spans="1:8">
      <c r="A1035" s="313"/>
      <c r="B1035" s="313"/>
      <c r="E1035" s="274"/>
      <c r="F1035" s="314"/>
      <c r="H1035" s="315"/>
    </row>
    <row r="1036" spans="1:8">
      <c r="A1036" s="313"/>
      <c r="B1036" s="313"/>
      <c r="E1036" s="274"/>
      <c r="F1036" s="314"/>
      <c r="H1036" s="315"/>
    </row>
    <row r="1037" spans="1:8">
      <c r="A1037" s="313"/>
      <c r="B1037" s="313"/>
      <c r="E1037" s="274"/>
      <c r="F1037" s="314"/>
      <c r="H1037" s="315"/>
    </row>
    <row r="1038" spans="1:8">
      <c r="A1038" s="313"/>
      <c r="B1038" s="313"/>
      <c r="E1038" s="274"/>
      <c r="F1038" s="314"/>
      <c r="H1038" s="315"/>
    </row>
  </sheetData>
  <customSheetViews>
    <customSheetView guid="{0D81C61B-4071-42E0-A659-3947D6ED4EDE}" filter="1" showAutoFilter="1">
      <pageMargins left="0.7" right="0.7" top="0.75" bottom="0.75" header="0.3" footer="0.3"/>
      <autoFilter ref="A1:X256"/>
      <extLst>
        <ext uri="GoogleSheetsCustomDataVersion1">
          <go:sheetsCustomData xmlns:go="http://customooxmlschemas.google.com/" filterViewId="698815323"/>
        </ext>
      </extLst>
    </customSheetView>
  </customSheetViews>
  <hyperlinks>
    <hyperlink ref="P2" r:id="rId1"/>
    <hyperlink ref="P3" r:id="rId2"/>
    <hyperlink ref="P4" r:id="rId3"/>
    <hyperlink ref="P5" r:id="rId4"/>
    <hyperlink ref="P6" r:id="rId5"/>
    <hyperlink ref="P7" r:id="rId6"/>
    <hyperlink ref="P8" r:id="rId7"/>
    <hyperlink ref="P9" r:id="rId8"/>
    <hyperlink ref="P10" r:id="rId9"/>
    <hyperlink ref="P11" r:id="rId10"/>
    <hyperlink ref="P13" r:id="rId11"/>
    <hyperlink ref="P14" r:id="rId12"/>
    <hyperlink ref="P15" r:id="rId13"/>
    <hyperlink ref="P16" r:id="rId14"/>
    <hyperlink ref="P17" r:id="rId15"/>
    <hyperlink ref="P19" r:id="rId16"/>
    <hyperlink ref="P20" r:id="rId17"/>
    <hyperlink ref="W20" r:id="rId18"/>
    <hyperlink ref="P21" r:id="rId19"/>
    <hyperlink ref="P22" r:id="rId20"/>
    <hyperlink ref="P23" r:id="rId21"/>
    <hyperlink ref="P24" r:id="rId22"/>
    <hyperlink ref="P25" r:id="rId23"/>
    <hyperlink ref="P27" r:id="rId24"/>
    <hyperlink ref="P28" r:id="rId25"/>
    <hyperlink ref="P29" r:id="rId26"/>
    <hyperlink ref="P30" r:id="rId27"/>
    <hyperlink ref="P31" r:id="rId28"/>
    <hyperlink ref="P32" r:id="rId29"/>
    <hyperlink ref="P33" r:id="rId30"/>
    <hyperlink ref="P34" r:id="rId31"/>
    <hyperlink ref="P35" r:id="rId32"/>
    <hyperlink ref="P36" r:id="rId33"/>
    <hyperlink ref="P37" r:id="rId34"/>
    <hyperlink ref="P38" r:id="rId35"/>
    <hyperlink ref="P39" r:id="rId36"/>
    <hyperlink ref="P40" r:id="rId37"/>
    <hyperlink ref="P42" r:id="rId38"/>
    <hyperlink ref="P43" r:id="rId39"/>
    <hyperlink ref="P44" r:id="rId40"/>
    <hyperlink ref="P45" r:id="rId41"/>
    <hyperlink ref="P46" r:id="rId42"/>
    <hyperlink ref="P47" r:id="rId43"/>
    <hyperlink ref="P48" r:id="rId44"/>
    <hyperlink ref="P49" r:id="rId45"/>
    <hyperlink ref="P50" r:id="rId46"/>
    <hyperlink ref="P51" r:id="rId47"/>
    <hyperlink ref="P52" r:id="rId48"/>
    <hyperlink ref="P53" r:id="rId49"/>
    <hyperlink ref="P54" r:id="rId50"/>
    <hyperlink ref="P55" r:id="rId51"/>
    <hyperlink ref="P56" r:id="rId52"/>
    <hyperlink ref="P57" r:id="rId53"/>
    <hyperlink ref="P58" r:id="rId54"/>
    <hyperlink ref="P59" r:id="rId55"/>
    <hyperlink ref="P60" r:id="rId56"/>
    <hyperlink ref="P61" r:id="rId57"/>
    <hyperlink ref="P62" r:id="rId58"/>
    <hyperlink ref="P63" r:id="rId59"/>
    <hyperlink ref="P64" r:id="rId60"/>
    <hyperlink ref="P65" r:id="rId61"/>
    <hyperlink ref="P67" r:id="rId62"/>
    <hyperlink ref="P68" r:id="rId63"/>
    <hyperlink ref="P70" r:id="rId64"/>
    <hyperlink ref="P71" r:id="rId65"/>
    <hyperlink ref="P72" r:id="rId66"/>
    <hyperlink ref="P73" r:id="rId67"/>
    <hyperlink ref="P75" r:id="rId68"/>
    <hyperlink ref="P76" r:id="rId69"/>
    <hyperlink ref="P77" r:id="rId70"/>
    <hyperlink ref="P78" r:id="rId71"/>
    <hyperlink ref="P79" r:id="rId72"/>
    <hyperlink ref="P80" r:id="rId73"/>
    <hyperlink ref="P81" r:id="rId74"/>
    <hyperlink ref="P82" r:id="rId75"/>
    <hyperlink ref="P83" r:id="rId76"/>
    <hyperlink ref="P84" r:id="rId77"/>
    <hyperlink ref="P85" r:id="rId78"/>
    <hyperlink ref="P86" r:id="rId79"/>
    <hyperlink ref="P87" r:id="rId80"/>
    <hyperlink ref="P88" r:id="rId81"/>
    <hyperlink ref="P89" r:id="rId82"/>
    <hyperlink ref="P91" r:id="rId83"/>
    <hyperlink ref="P92" r:id="rId84"/>
    <hyperlink ref="P93" r:id="rId85"/>
    <hyperlink ref="P94" r:id="rId86"/>
    <hyperlink ref="P95" r:id="rId87"/>
    <hyperlink ref="P96" r:id="rId88"/>
    <hyperlink ref="P97" r:id="rId89"/>
    <hyperlink ref="P98" r:id="rId90"/>
    <hyperlink ref="P99" r:id="rId91"/>
    <hyperlink ref="P100" r:id="rId92"/>
    <hyperlink ref="P102" r:id="rId93"/>
    <hyperlink ref="P104" r:id="rId94"/>
    <hyperlink ref="P105" r:id="rId95"/>
    <hyperlink ref="P108" r:id="rId96"/>
    <hyperlink ref="P109" r:id="rId97"/>
    <hyperlink ref="P110" r:id="rId98"/>
    <hyperlink ref="P111" r:id="rId99"/>
    <hyperlink ref="P113" r:id="rId100"/>
    <hyperlink ref="P114" r:id="rId101"/>
    <hyperlink ref="P116" r:id="rId102"/>
    <hyperlink ref="P117" r:id="rId103"/>
    <hyperlink ref="P118" r:id="rId104"/>
    <hyperlink ref="P120" r:id="rId105"/>
    <hyperlink ref="P121" r:id="rId106"/>
    <hyperlink ref="P122" r:id="rId107"/>
    <hyperlink ref="P123" r:id="rId108"/>
    <hyperlink ref="P124" r:id="rId109"/>
    <hyperlink ref="P125" r:id="rId110"/>
    <hyperlink ref="P127" r:id="rId111"/>
    <hyperlink ref="P128" r:id="rId112"/>
    <hyperlink ref="P129" r:id="rId113"/>
    <hyperlink ref="P130" r:id="rId114"/>
    <hyperlink ref="P131" r:id="rId115"/>
    <hyperlink ref="P132" r:id="rId116"/>
    <hyperlink ref="P133" r:id="rId117"/>
    <hyperlink ref="P134" r:id="rId118"/>
    <hyperlink ref="P136" r:id="rId119"/>
    <hyperlink ref="P137" r:id="rId120"/>
    <hyperlink ref="P138" r:id="rId121"/>
    <hyperlink ref="P139" r:id="rId122"/>
    <hyperlink ref="P140" r:id="rId123"/>
    <hyperlink ref="P141" r:id="rId124"/>
    <hyperlink ref="P144" r:id="rId125"/>
    <hyperlink ref="P145" r:id="rId126"/>
    <hyperlink ref="P146" r:id="rId127"/>
    <hyperlink ref="P147" r:id="rId128"/>
    <hyperlink ref="P148" r:id="rId129"/>
    <hyperlink ref="P149" r:id="rId130"/>
    <hyperlink ref="P150" r:id="rId131"/>
    <hyperlink ref="P151" r:id="rId132"/>
    <hyperlink ref="P152" r:id="rId133"/>
    <hyperlink ref="P153" r:id="rId134"/>
    <hyperlink ref="P154" r:id="rId135"/>
    <hyperlink ref="P155" r:id="rId136"/>
    <hyperlink ref="P156" r:id="rId137"/>
    <hyperlink ref="P157" r:id="rId138"/>
    <hyperlink ref="P158" r:id="rId139"/>
    <hyperlink ref="P159" r:id="rId140"/>
    <hyperlink ref="P160" r:id="rId141"/>
    <hyperlink ref="P161" r:id="rId142"/>
    <hyperlink ref="P162" r:id="rId143"/>
    <hyperlink ref="P163" r:id="rId144"/>
    <hyperlink ref="P164" r:id="rId145"/>
    <hyperlink ref="P165" r:id="rId146"/>
    <hyperlink ref="P166" r:id="rId147"/>
    <hyperlink ref="P167" r:id="rId148"/>
    <hyperlink ref="P168" r:id="rId149"/>
    <hyperlink ref="P169" r:id="rId150"/>
    <hyperlink ref="P170" r:id="rId151"/>
    <hyperlink ref="P171" r:id="rId152"/>
    <hyperlink ref="P174" r:id="rId153"/>
    <hyperlink ref="P175" r:id="rId154"/>
    <hyperlink ref="P176" r:id="rId155"/>
    <hyperlink ref="P177" r:id="rId156"/>
    <hyperlink ref="P178" r:id="rId157"/>
    <hyperlink ref="P179" r:id="rId158"/>
    <hyperlink ref="P180" r:id="rId159"/>
    <hyperlink ref="P181" r:id="rId160"/>
    <hyperlink ref="P182" r:id="rId161"/>
    <hyperlink ref="P183" r:id="rId162"/>
    <hyperlink ref="P184" r:id="rId163"/>
    <hyperlink ref="P185" r:id="rId164"/>
    <hyperlink ref="P186" r:id="rId165"/>
    <hyperlink ref="P187" r:id="rId166"/>
    <hyperlink ref="P188" r:id="rId167"/>
    <hyperlink ref="P189" r:id="rId168"/>
    <hyperlink ref="P190" r:id="rId169"/>
    <hyperlink ref="P192" r:id="rId170"/>
    <hyperlink ref="P193" r:id="rId171" location="cite_note-crisisfinanciera2019-5"/>
    <hyperlink ref="P194" r:id="rId172"/>
    <hyperlink ref="P195" r:id="rId173"/>
    <hyperlink ref="P196" r:id="rId174"/>
    <hyperlink ref="P197" r:id="rId175"/>
    <hyperlink ref="P198" r:id="rId176"/>
    <hyperlink ref="P199" r:id="rId177"/>
    <hyperlink ref="P201" r:id="rId178"/>
    <hyperlink ref="P202" r:id="rId179"/>
    <hyperlink ref="P203" r:id="rId180"/>
    <hyperlink ref="P204" r:id="rId181"/>
    <hyperlink ref="P205" r:id="rId182"/>
    <hyperlink ref="P207" r:id="rId183"/>
    <hyperlink ref="P208" r:id="rId184"/>
    <hyperlink ref="P209" r:id="rId185"/>
    <hyperlink ref="P211" r:id="rId186"/>
    <hyperlink ref="P213" r:id="rId187"/>
    <hyperlink ref="P214" r:id="rId188"/>
    <hyperlink ref="P215" r:id="rId189"/>
    <hyperlink ref="P216" r:id="rId190"/>
    <hyperlink ref="P217" r:id="rId191"/>
    <hyperlink ref="P218" r:id="rId192"/>
    <hyperlink ref="P219" r:id="rId193"/>
    <hyperlink ref="P220" r:id="rId194"/>
    <hyperlink ref="P221" r:id="rId195"/>
    <hyperlink ref="P222" r:id="rId196"/>
    <hyperlink ref="P226" r:id="rId197"/>
    <hyperlink ref="P227" r:id="rId198"/>
    <hyperlink ref="P228" r:id="rId199"/>
    <hyperlink ref="P240" r:id="rId200"/>
    <hyperlink ref="P241" r:id="rId201"/>
    <hyperlink ref="P244" r:id="rId202"/>
    <hyperlink ref="P245" r:id="rId203"/>
    <hyperlink ref="P246" r:id="rId204"/>
    <hyperlink ref="P247" r:id="rId205"/>
    <hyperlink ref="P248" r:id="rId206"/>
    <hyperlink ref="P249" r:id="rId207"/>
    <hyperlink ref="P250" r:id="rId208"/>
    <hyperlink ref="P251" r:id="rId209"/>
    <hyperlink ref="P252" r:id="rId210"/>
    <hyperlink ref="P253" r:id="rId211"/>
    <hyperlink ref="P254" r:id="rId212"/>
    <hyperlink ref="P255" r:id="rId213"/>
    <hyperlink ref="P256" r:id="rId214" location=":~:text=Venezuela%20y%20Rusia%20sellan%20Acuerdo%20de%20Intenci%C3%B3n%20para%20afianzar%20alianza%20estrat%C3%A9gica,-Escrito%20por%20Orlando&amp;text=Para%20fortalecer%20la%20alianza%20estrategia,Rusia%2C%20firmaron%20Acuerdo%20de%20Intenci%C3%B3n."/>
  </hyperlinks>
  <pageMargins left="0.7" right="0.7" top="0.75" bottom="0.75" header="0" footer="0"/>
  <pageSetup paperSize="9" orientation="portrait" r:id="rId21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S904"/>
  <sheetViews>
    <sheetView workbookViewId="0">
      <pane xSplit="2" ySplit="1" topLeftCell="D49" activePane="bottomRight" state="frozen"/>
      <selection pane="topRight" activeCell="C1" sqref="C1"/>
      <selection pane="bottomLeft" activeCell="A2" sqref="A2"/>
      <selection pane="bottomRight" activeCell="L69" sqref="L69"/>
    </sheetView>
  </sheetViews>
  <sheetFormatPr baseColWidth="10" defaultColWidth="12.7109375" defaultRowHeight="15" customHeight="1"/>
  <cols>
    <col min="1" max="1" width="2.85546875" customWidth="1"/>
    <col min="2" max="2" width="29.28515625" customWidth="1"/>
    <col min="3" max="3" width="55.140625" customWidth="1"/>
    <col min="4" max="4" width="17.28515625" customWidth="1"/>
    <col min="5" max="5" width="18.28515625" customWidth="1"/>
    <col min="6" max="6" width="15.28515625" customWidth="1"/>
    <col min="7" max="9" width="18.28515625" customWidth="1"/>
    <col min="10" max="10" width="15.28515625" customWidth="1"/>
    <col min="11" max="11" width="18.28515625" customWidth="1"/>
    <col min="12" max="12" width="13" customWidth="1"/>
    <col min="13" max="13" width="16" customWidth="1"/>
    <col min="14" max="14" width="17.140625" customWidth="1"/>
    <col min="15" max="16" width="16.85546875" customWidth="1"/>
    <col min="17" max="17" width="27.28515625" customWidth="1"/>
    <col min="18" max="18" width="75.28515625" customWidth="1"/>
    <col min="19" max="19" width="26.7109375" customWidth="1"/>
  </cols>
  <sheetData>
    <row r="1" spans="1:19" ht="38.25">
      <c r="A1" s="37"/>
      <c r="B1" s="38" t="s">
        <v>1098</v>
      </c>
      <c r="C1" s="38" t="s">
        <v>4</v>
      </c>
      <c r="D1" s="38" t="s">
        <v>5</v>
      </c>
      <c r="E1" s="38" t="s">
        <v>1099</v>
      </c>
      <c r="F1" s="39" t="s">
        <v>1100</v>
      </c>
      <c r="G1" s="39" t="s">
        <v>1101</v>
      </c>
      <c r="H1" s="39" t="s">
        <v>1102</v>
      </c>
      <c r="I1" s="39" t="s">
        <v>1103</v>
      </c>
      <c r="J1" s="39" t="s">
        <v>472</v>
      </c>
      <c r="K1" s="38" t="s">
        <v>1104</v>
      </c>
      <c r="L1" s="38" t="s">
        <v>1105</v>
      </c>
      <c r="M1" s="38" t="s">
        <v>1106</v>
      </c>
      <c r="N1" s="38" t="s">
        <v>11</v>
      </c>
      <c r="O1" s="38" t="s">
        <v>1107</v>
      </c>
      <c r="P1" s="38" t="s">
        <v>1108</v>
      </c>
      <c r="Q1" s="38" t="s">
        <v>1109</v>
      </c>
      <c r="R1" s="38" t="s">
        <v>1110</v>
      </c>
      <c r="S1" s="38" t="s">
        <v>1111</v>
      </c>
    </row>
    <row r="2" spans="1:19" ht="63.75">
      <c r="A2" s="5">
        <v>1</v>
      </c>
      <c r="B2" s="27" t="s">
        <v>1112</v>
      </c>
      <c r="C2" s="13" t="s">
        <v>1113</v>
      </c>
      <c r="D2" s="3" t="s">
        <v>32</v>
      </c>
      <c r="E2" s="40" t="s">
        <v>1114</v>
      </c>
      <c r="F2" s="12">
        <v>2000000000</v>
      </c>
      <c r="G2" s="41"/>
      <c r="H2" s="41"/>
      <c r="I2" s="12">
        <v>2000000000</v>
      </c>
      <c r="J2" s="12">
        <f>50238786.71+57400244.48</f>
        <v>107639031.19</v>
      </c>
      <c r="K2" s="27" t="s">
        <v>33</v>
      </c>
      <c r="L2" s="42">
        <v>38420</v>
      </c>
      <c r="M2" s="27">
        <v>2007</v>
      </c>
      <c r="N2" s="43" t="s">
        <v>94</v>
      </c>
      <c r="O2" s="27"/>
      <c r="P2" s="27"/>
      <c r="Q2" s="27" t="s">
        <v>1115</v>
      </c>
      <c r="R2" s="44"/>
      <c r="S2" s="45" t="s">
        <v>96</v>
      </c>
    </row>
    <row r="3" spans="1:19" ht="76.5">
      <c r="A3" s="5">
        <v>2</v>
      </c>
      <c r="B3" s="15" t="s">
        <v>1116</v>
      </c>
      <c r="C3" s="13" t="s">
        <v>1117</v>
      </c>
      <c r="D3" s="3" t="s">
        <v>32</v>
      </c>
      <c r="E3" s="40" t="s">
        <v>1114</v>
      </c>
      <c r="F3" s="12">
        <f>17702585+52038288</f>
        <v>69740873</v>
      </c>
      <c r="G3" s="46"/>
      <c r="H3" s="46"/>
      <c r="I3" s="12">
        <f t="shared" ref="I3:J3" si="0">17702585+52038288</f>
        <v>69740873</v>
      </c>
      <c r="J3" s="12">
        <f t="shared" si="0"/>
        <v>69740873</v>
      </c>
      <c r="K3" s="6" t="s">
        <v>33</v>
      </c>
      <c r="L3" s="2">
        <v>38550</v>
      </c>
      <c r="M3" s="27">
        <v>2007</v>
      </c>
      <c r="N3" s="5" t="s">
        <v>94</v>
      </c>
      <c r="O3" s="27"/>
      <c r="P3" s="27"/>
      <c r="Q3" s="27" t="s">
        <v>1115</v>
      </c>
      <c r="R3" s="47"/>
      <c r="S3" s="48" t="s">
        <v>103</v>
      </c>
    </row>
    <row r="4" spans="1:19" ht="63.75">
      <c r="A4" s="5">
        <v>3</v>
      </c>
      <c r="B4" s="5" t="s">
        <v>1118</v>
      </c>
      <c r="C4" s="49" t="s">
        <v>1119</v>
      </c>
      <c r="D4" s="6" t="s">
        <v>32</v>
      </c>
      <c r="E4" s="27" t="s">
        <v>1120</v>
      </c>
      <c r="F4" s="50" t="s">
        <v>1121</v>
      </c>
      <c r="G4" s="46"/>
      <c r="H4" s="46"/>
      <c r="I4" s="46"/>
      <c r="J4" s="12">
        <f>294084685.47+3623613.97</f>
        <v>297708299.44000006</v>
      </c>
      <c r="K4" s="6" t="s">
        <v>129</v>
      </c>
      <c r="L4" s="6">
        <v>2006</v>
      </c>
      <c r="M4" s="19" t="s">
        <v>29</v>
      </c>
      <c r="N4" s="5" t="s">
        <v>94</v>
      </c>
      <c r="O4" s="19" t="s">
        <v>1122</v>
      </c>
      <c r="P4" s="19" t="s">
        <v>1123</v>
      </c>
      <c r="Q4" s="49" t="s">
        <v>1124</v>
      </c>
      <c r="R4" s="47" t="s">
        <v>1125</v>
      </c>
      <c r="S4" s="51" t="s">
        <v>131</v>
      </c>
    </row>
    <row r="5" spans="1:19" ht="63.75">
      <c r="A5" s="5">
        <v>4</v>
      </c>
      <c r="B5" s="5" t="s">
        <v>1126</v>
      </c>
      <c r="C5" s="49" t="s">
        <v>1127</v>
      </c>
      <c r="D5" s="3" t="s">
        <v>32</v>
      </c>
      <c r="E5" s="40" t="s">
        <v>1114</v>
      </c>
      <c r="F5" s="50" t="s">
        <v>1121</v>
      </c>
      <c r="G5" s="46"/>
      <c r="H5" s="46"/>
      <c r="I5" s="46"/>
      <c r="J5" s="12">
        <v>2165529861.3499999</v>
      </c>
      <c r="K5" s="6" t="s">
        <v>33</v>
      </c>
      <c r="L5" s="17">
        <v>38913</v>
      </c>
      <c r="M5" s="19">
        <v>2008</v>
      </c>
      <c r="N5" s="5" t="s">
        <v>94</v>
      </c>
      <c r="O5" s="19"/>
      <c r="P5" s="19"/>
      <c r="Q5" s="27" t="s">
        <v>1128</v>
      </c>
      <c r="R5" s="47"/>
      <c r="S5" s="52" t="s">
        <v>140</v>
      </c>
    </row>
    <row r="6" spans="1:19" ht="153">
      <c r="A6" s="5">
        <v>5</v>
      </c>
      <c r="B6" s="5" t="s">
        <v>1129</v>
      </c>
      <c r="C6" s="49"/>
      <c r="D6" s="6" t="s">
        <v>32</v>
      </c>
      <c r="E6" s="27" t="s">
        <v>1120</v>
      </c>
      <c r="F6" s="50">
        <v>15000000</v>
      </c>
      <c r="G6" s="46"/>
      <c r="H6" s="46"/>
      <c r="I6" s="46"/>
      <c r="J6" s="12">
        <v>267129518.91999999</v>
      </c>
      <c r="K6" s="6" t="s">
        <v>129</v>
      </c>
      <c r="L6" s="2">
        <v>38924</v>
      </c>
      <c r="M6" s="19" t="s">
        <v>29</v>
      </c>
      <c r="N6" s="5" t="s">
        <v>94</v>
      </c>
      <c r="O6" s="19" t="s">
        <v>1130</v>
      </c>
      <c r="P6" s="19" t="s">
        <v>1131</v>
      </c>
      <c r="Q6" s="53" t="s">
        <v>1132</v>
      </c>
      <c r="R6" s="54" t="s">
        <v>1133</v>
      </c>
      <c r="S6" s="55" t="s">
        <v>1134</v>
      </c>
    </row>
    <row r="7" spans="1:19" ht="38.25">
      <c r="A7" s="5">
        <v>6</v>
      </c>
      <c r="B7" s="5" t="s">
        <v>1135</v>
      </c>
      <c r="C7" s="49"/>
      <c r="D7" s="6" t="s">
        <v>107</v>
      </c>
      <c r="E7" s="6" t="s">
        <v>158</v>
      </c>
      <c r="F7" s="12"/>
      <c r="G7" s="6"/>
      <c r="H7" s="6"/>
      <c r="I7" s="6"/>
      <c r="J7" s="12"/>
      <c r="K7" s="6" t="s">
        <v>157</v>
      </c>
      <c r="L7" s="2">
        <v>38925</v>
      </c>
      <c r="M7" s="19" t="s">
        <v>29</v>
      </c>
      <c r="N7" s="6" t="s">
        <v>159</v>
      </c>
      <c r="O7" s="19"/>
      <c r="P7" s="19"/>
      <c r="Q7" s="56" t="s">
        <v>1136</v>
      </c>
      <c r="R7" s="47"/>
      <c r="S7" s="57" t="s">
        <v>113</v>
      </c>
    </row>
    <row r="8" spans="1:19" ht="38.25">
      <c r="A8" s="5">
        <v>7</v>
      </c>
      <c r="B8" s="5" t="s">
        <v>1137</v>
      </c>
      <c r="C8" s="49"/>
      <c r="D8" s="6" t="s">
        <v>1138</v>
      </c>
      <c r="E8" s="6" t="s">
        <v>158</v>
      </c>
      <c r="F8" s="12"/>
      <c r="G8" s="6"/>
      <c r="H8" s="6"/>
      <c r="I8" s="6"/>
      <c r="J8" s="12"/>
      <c r="K8" s="6" t="s">
        <v>157</v>
      </c>
      <c r="L8" s="2">
        <v>38925</v>
      </c>
      <c r="M8" s="19" t="s">
        <v>29</v>
      </c>
      <c r="N8" s="6" t="s">
        <v>159</v>
      </c>
      <c r="O8" s="19"/>
      <c r="P8" s="19"/>
      <c r="Q8" s="56" t="s">
        <v>1136</v>
      </c>
      <c r="R8" s="47"/>
      <c r="S8" s="57" t="s">
        <v>113</v>
      </c>
    </row>
    <row r="9" spans="1:19" ht="38.25">
      <c r="A9" s="5">
        <v>8</v>
      </c>
      <c r="B9" s="5" t="s">
        <v>1139</v>
      </c>
      <c r="C9" s="49" t="s">
        <v>1140</v>
      </c>
      <c r="D9" s="6" t="s">
        <v>107</v>
      </c>
      <c r="E9" s="6" t="s">
        <v>158</v>
      </c>
      <c r="F9" s="12">
        <v>500000000</v>
      </c>
      <c r="G9" s="46"/>
      <c r="H9" s="46"/>
      <c r="I9" s="46"/>
      <c r="J9" s="12"/>
      <c r="K9" s="6" t="s">
        <v>33</v>
      </c>
      <c r="L9" s="2">
        <v>38925</v>
      </c>
      <c r="M9" s="19"/>
      <c r="N9" s="6" t="s">
        <v>111</v>
      </c>
      <c r="O9" s="58" t="s">
        <v>1141</v>
      </c>
      <c r="P9" s="59"/>
      <c r="Q9" s="56" t="s">
        <v>1136</v>
      </c>
      <c r="R9" s="47" t="s">
        <v>1142</v>
      </c>
      <c r="S9" s="51" t="s">
        <v>169</v>
      </c>
    </row>
    <row r="10" spans="1:19" ht="51">
      <c r="A10" s="5">
        <v>9</v>
      </c>
      <c r="B10" s="1" t="s">
        <v>174</v>
      </c>
      <c r="C10" s="49"/>
      <c r="D10" s="6" t="s">
        <v>73</v>
      </c>
      <c r="E10" s="60" t="s">
        <v>1143</v>
      </c>
      <c r="F10" s="12"/>
      <c r="G10" s="6"/>
      <c r="H10" s="6"/>
      <c r="I10" s="6"/>
      <c r="J10" s="12"/>
      <c r="K10" s="6" t="s">
        <v>157</v>
      </c>
      <c r="L10" s="11">
        <v>38925</v>
      </c>
      <c r="M10" s="19" t="s">
        <v>29</v>
      </c>
      <c r="N10" s="6" t="s">
        <v>177</v>
      </c>
      <c r="O10" s="58" t="s">
        <v>1141</v>
      </c>
      <c r="P10" s="19" t="s">
        <v>1144</v>
      </c>
      <c r="Q10" s="58" t="s">
        <v>1145</v>
      </c>
      <c r="R10" s="47"/>
      <c r="S10" s="61" t="s">
        <v>179</v>
      </c>
    </row>
    <row r="11" spans="1:19" ht="54">
      <c r="A11" s="5">
        <v>10</v>
      </c>
      <c r="B11" s="5" t="s">
        <v>1146</v>
      </c>
      <c r="C11" s="49" t="s">
        <v>1147</v>
      </c>
      <c r="D11" s="6" t="s">
        <v>183</v>
      </c>
      <c r="E11" s="4" t="s">
        <v>1148</v>
      </c>
      <c r="F11" s="12"/>
      <c r="G11" s="6"/>
      <c r="H11" s="6"/>
      <c r="I11" s="6"/>
      <c r="J11" s="12"/>
      <c r="K11" s="6" t="s">
        <v>157</v>
      </c>
      <c r="L11" s="2">
        <v>38987</v>
      </c>
      <c r="M11" s="19" t="s">
        <v>29</v>
      </c>
      <c r="N11" s="34" t="s">
        <v>187</v>
      </c>
      <c r="O11" s="19"/>
      <c r="P11" s="19"/>
      <c r="Q11" s="19" t="s">
        <v>1149</v>
      </c>
      <c r="R11" s="47"/>
      <c r="S11" s="57" t="s">
        <v>189</v>
      </c>
    </row>
    <row r="12" spans="1:19" ht="84">
      <c r="A12" s="5">
        <v>11</v>
      </c>
      <c r="B12" s="5" t="s">
        <v>1150</v>
      </c>
      <c r="C12" s="49" t="s">
        <v>1151</v>
      </c>
      <c r="D12" s="6" t="s">
        <v>203</v>
      </c>
      <c r="E12" s="4" t="s">
        <v>158</v>
      </c>
      <c r="F12" s="12"/>
      <c r="G12" s="6"/>
      <c r="H12" s="6"/>
      <c r="I12" s="6"/>
      <c r="J12" s="12"/>
      <c r="K12" s="6" t="s">
        <v>157</v>
      </c>
      <c r="L12" s="2">
        <v>38987</v>
      </c>
      <c r="M12" s="19" t="s">
        <v>29</v>
      </c>
      <c r="N12" s="6" t="s">
        <v>202</v>
      </c>
      <c r="O12" s="19" t="s">
        <v>1152</v>
      </c>
      <c r="P12" s="19"/>
      <c r="Q12" s="56" t="s">
        <v>1136</v>
      </c>
      <c r="R12" s="54" t="s">
        <v>1153</v>
      </c>
      <c r="S12" s="51" t="s">
        <v>205</v>
      </c>
    </row>
    <row r="13" spans="1:19" ht="63.75">
      <c r="A13" s="5">
        <v>12</v>
      </c>
      <c r="B13" s="5" t="s">
        <v>1154</v>
      </c>
      <c r="C13" s="49" t="s">
        <v>1155</v>
      </c>
      <c r="D13" s="6" t="s">
        <v>73</v>
      </c>
      <c r="E13" s="62" t="s">
        <v>78</v>
      </c>
      <c r="F13" s="12"/>
      <c r="G13" s="6"/>
      <c r="H13" s="6"/>
      <c r="I13" s="6"/>
      <c r="J13" s="12"/>
      <c r="K13" s="6" t="s">
        <v>157</v>
      </c>
      <c r="L13" s="11">
        <v>38987</v>
      </c>
      <c r="M13" s="19" t="s">
        <v>29</v>
      </c>
      <c r="N13" s="4" t="s">
        <v>212</v>
      </c>
      <c r="O13" s="19"/>
      <c r="P13" s="19"/>
      <c r="Q13" s="56" t="s">
        <v>1156</v>
      </c>
      <c r="R13" s="47"/>
      <c r="S13" s="63" t="s">
        <v>214</v>
      </c>
    </row>
    <row r="14" spans="1:19" ht="38.25">
      <c r="A14" s="5">
        <v>13</v>
      </c>
      <c r="B14" s="5" t="s">
        <v>1157</v>
      </c>
      <c r="C14" s="49" t="s">
        <v>1158</v>
      </c>
      <c r="D14" s="6" t="s">
        <v>183</v>
      </c>
      <c r="E14" s="4" t="s">
        <v>1148</v>
      </c>
      <c r="F14" s="12"/>
      <c r="G14" s="6"/>
      <c r="H14" s="6"/>
      <c r="I14" s="6"/>
      <c r="J14" s="12"/>
      <c r="K14" s="6" t="s">
        <v>157</v>
      </c>
      <c r="L14" s="2">
        <v>38987</v>
      </c>
      <c r="M14" s="19" t="s">
        <v>29</v>
      </c>
      <c r="N14" s="5" t="s">
        <v>220</v>
      </c>
      <c r="O14" s="19"/>
      <c r="P14" s="19"/>
      <c r="Q14" s="19" t="s">
        <v>1149</v>
      </c>
      <c r="R14" s="47"/>
      <c r="S14" s="57" t="s">
        <v>113</v>
      </c>
    </row>
    <row r="15" spans="1:19" ht="76.5">
      <c r="A15" s="5">
        <v>14</v>
      </c>
      <c r="B15" s="5" t="s">
        <v>1159</v>
      </c>
      <c r="C15" s="49"/>
      <c r="D15" s="1" t="s">
        <v>73</v>
      </c>
      <c r="E15" s="62" t="s">
        <v>78</v>
      </c>
      <c r="F15" s="12"/>
      <c r="G15" s="6"/>
      <c r="H15" s="6"/>
      <c r="I15" s="6"/>
      <c r="J15" s="12"/>
      <c r="K15" s="6" t="s">
        <v>157</v>
      </c>
      <c r="L15" s="11">
        <v>38987</v>
      </c>
      <c r="M15" s="19" t="s">
        <v>29</v>
      </c>
      <c r="N15" s="6" t="s">
        <v>235</v>
      </c>
      <c r="O15" s="19"/>
      <c r="P15" s="19"/>
      <c r="Q15" s="56" t="s">
        <v>1156</v>
      </c>
      <c r="R15" s="47"/>
      <c r="S15" s="57" t="s">
        <v>113</v>
      </c>
    </row>
    <row r="16" spans="1:19" ht="54">
      <c r="A16" s="5">
        <v>15</v>
      </c>
      <c r="B16" s="15" t="s">
        <v>1160</v>
      </c>
      <c r="C16" s="9" t="s">
        <v>1161</v>
      </c>
      <c r="D16" s="6" t="s">
        <v>183</v>
      </c>
      <c r="E16" s="4" t="s">
        <v>1148</v>
      </c>
      <c r="F16" s="12"/>
      <c r="G16" s="6"/>
      <c r="H16" s="6"/>
      <c r="I16" s="6"/>
      <c r="J16" s="12"/>
      <c r="K16" s="6" t="s">
        <v>157</v>
      </c>
      <c r="L16" s="2">
        <v>39381</v>
      </c>
      <c r="M16" s="19" t="s">
        <v>29</v>
      </c>
      <c r="N16" s="5" t="s">
        <v>269</v>
      </c>
      <c r="O16" s="19"/>
      <c r="P16" s="19"/>
      <c r="Q16" s="35" t="s">
        <v>1162</v>
      </c>
      <c r="R16" s="47"/>
      <c r="S16" s="55" t="s">
        <v>1163</v>
      </c>
    </row>
    <row r="17" spans="1:19" ht="54">
      <c r="A17" s="5">
        <v>16</v>
      </c>
      <c r="B17" s="5" t="s">
        <v>1164</v>
      </c>
      <c r="C17" s="49"/>
      <c r="D17" s="6" t="s">
        <v>1165</v>
      </c>
      <c r="E17" s="4" t="s">
        <v>1148</v>
      </c>
      <c r="F17" s="12"/>
      <c r="G17" s="6"/>
      <c r="H17" s="6"/>
      <c r="I17" s="6"/>
      <c r="J17" s="12"/>
      <c r="K17" s="6" t="s">
        <v>157</v>
      </c>
      <c r="L17" s="2">
        <v>39381</v>
      </c>
      <c r="M17" s="19" t="s">
        <v>29</v>
      </c>
      <c r="N17" s="5" t="s">
        <v>256</v>
      </c>
      <c r="O17" s="19"/>
      <c r="P17" s="19"/>
      <c r="Q17" s="35" t="s">
        <v>1162</v>
      </c>
      <c r="R17" s="47"/>
      <c r="S17" s="57" t="s">
        <v>251</v>
      </c>
    </row>
    <row r="18" spans="1:19" ht="51">
      <c r="A18" s="5">
        <v>17</v>
      </c>
      <c r="B18" s="5" t="s">
        <v>1166</v>
      </c>
      <c r="C18" s="49"/>
      <c r="D18" s="6" t="s">
        <v>203</v>
      </c>
      <c r="E18" s="60" t="s">
        <v>1143</v>
      </c>
      <c r="F18" s="12"/>
      <c r="G18" s="6"/>
      <c r="H18" s="6"/>
      <c r="I18" s="6"/>
      <c r="J18" s="12"/>
      <c r="K18" s="6" t="s">
        <v>157</v>
      </c>
      <c r="L18" s="2">
        <v>39640</v>
      </c>
      <c r="M18" s="19" t="s">
        <v>29</v>
      </c>
      <c r="N18" s="5"/>
      <c r="O18" s="19"/>
      <c r="P18" s="19"/>
      <c r="Q18" s="19" t="s">
        <v>1167</v>
      </c>
      <c r="R18" s="47"/>
      <c r="S18" s="57" t="s">
        <v>284</v>
      </c>
    </row>
    <row r="19" spans="1:19" ht="51">
      <c r="A19" s="5">
        <v>18</v>
      </c>
      <c r="B19" s="5" t="s">
        <v>1168</v>
      </c>
      <c r="C19" s="49" t="s">
        <v>1169</v>
      </c>
      <c r="D19" s="6" t="s">
        <v>107</v>
      </c>
      <c r="E19" s="60" t="s">
        <v>1143</v>
      </c>
      <c r="F19" s="12"/>
      <c r="G19" s="6"/>
      <c r="H19" s="6"/>
      <c r="I19" s="6"/>
      <c r="J19" s="12"/>
      <c r="K19" s="6" t="s">
        <v>157</v>
      </c>
      <c r="L19" s="2">
        <v>39640</v>
      </c>
      <c r="M19" s="19" t="s">
        <v>29</v>
      </c>
      <c r="N19" s="5"/>
      <c r="O19" s="19"/>
      <c r="P19" s="19"/>
      <c r="Q19" s="19" t="s">
        <v>1167</v>
      </c>
      <c r="R19" s="47"/>
      <c r="S19" s="57" t="s">
        <v>284</v>
      </c>
    </row>
    <row r="20" spans="1:19" ht="63.75">
      <c r="A20" s="5">
        <v>19</v>
      </c>
      <c r="B20" s="5" t="s">
        <v>1170</v>
      </c>
      <c r="C20" s="49"/>
      <c r="D20" s="6" t="s">
        <v>1138</v>
      </c>
      <c r="E20" s="4" t="s">
        <v>158</v>
      </c>
      <c r="F20" s="12"/>
      <c r="G20" s="6"/>
      <c r="H20" s="6"/>
      <c r="I20" s="6"/>
      <c r="J20" s="12"/>
      <c r="K20" s="6" t="s">
        <v>157</v>
      </c>
      <c r="L20" s="2">
        <v>39640</v>
      </c>
      <c r="M20" s="19" t="s">
        <v>29</v>
      </c>
      <c r="N20" s="6" t="s">
        <v>326</v>
      </c>
      <c r="O20" s="19"/>
      <c r="P20" s="19"/>
      <c r="Q20" s="56" t="s">
        <v>1171</v>
      </c>
      <c r="R20" s="47"/>
      <c r="S20" s="57" t="s">
        <v>284</v>
      </c>
    </row>
    <row r="21" spans="1:19" ht="135">
      <c r="A21" s="5">
        <v>20</v>
      </c>
      <c r="B21" s="5" t="s">
        <v>1172</v>
      </c>
      <c r="C21" s="49" t="s">
        <v>1173</v>
      </c>
      <c r="D21" s="6" t="s">
        <v>107</v>
      </c>
      <c r="E21" s="6" t="s">
        <v>1174</v>
      </c>
      <c r="F21" s="12">
        <v>525000000</v>
      </c>
      <c r="G21" s="46"/>
      <c r="H21" s="46"/>
      <c r="I21" s="46"/>
      <c r="J21" s="12"/>
      <c r="K21" s="6" t="s">
        <v>33</v>
      </c>
      <c r="L21" s="2">
        <v>39640</v>
      </c>
      <c r="M21" s="58">
        <v>2011</v>
      </c>
      <c r="N21" s="6" t="s">
        <v>595</v>
      </c>
      <c r="O21" s="19" t="s">
        <v>1141</v>
      </c>
      <c r="P21" s="19" t="s">
        <v>1175</v>
      </c>
      <c r="Q21" s="56" t="s">
        <v>1176</v>
      </c>
      <c r="R21" s="64" t="s">
        <v>1177</v>
      </c>
      <c r="S21" s="55" t="s">
        <v>1178</v>
      </c>
    </row>
    <row r="22" spans="1:19" ht="127.5">
      <c r="A22" s="5">
        <v>21</v>
      </c>
      <c r="B22" s="1" t="s">
        <v>1179</v>
      </c>
      <c r="C22" s="49"/>
      <c r="D22" s="3" t="s">
        <v>32</v>
      </c>
      <c r="E22" s="40" t="s">
        <v>1114</v>
      </c>
      <c r="F22" s="12">
        <v>1000000000</v>
      </c>
      <c r="G22" s="46"/>
      <c r="H22" s="12">
        <v>1000000000</v>
      </c>
      <c r="I22" s="46"/>
      <c r="J22" s="12"/>
      <c r="K22" s="6" t="s">
        <v>33</v>
      </c>
      <c r="L22" s="2">
        <v>39652</v>
      </c>
      <c r="M22" s="19"/>
      <c r="N22" s="5" t="s">
        <v>94</v>
      </c>
      <c r="O22" s="19"/>
      <c r="P22" s="19"/>
      <c r="Q22" s="56" t="s">
        <v>1180</v>
      </c>
      <c r="R22" s="47"/>
      <c r="S22" s="65" t="s">
        <v>341</v>
      </c>
    </row>
    <row r="23" spans="1:19" ht="45">
      <c r="A23" s="5">
        <v>22</v>
      </c>
      <c r="B23" s="5" t="s">
        <v>1181</v>
      </c>
      <c r="C23" s="49" t="s">
        <v>1182</v>
      </c>
      <c r="D23" s="6" t="s">
        <v>377</v>
      </c>
      <c r="E23" s="6" t="s">
        <v>374</v>
      </c>
      <c r="F23" s="12"/>
      <c r="G23" s="6"/>
      <c r="H23" s="6"/>
      <c r="I23" s="6"/>
      <c r="J23" s="12"/>
      <c r="K23" s="6" t="s">
        <v>157</v>
      </c>
      <c r="L23" s="17">
        <v>39760</v>
      </c>
      <c r="M23" s="19" t="s">
        <v>29</v>
      </c>
      <c r="N23" s="6" t="s">
        <v>376</v>
      </c>
      <c r="O23" s="19"/>
      <c r="P23" s="19"/>
      <c r="Q23" s="59" t="s">
        <v>1183</v>
      </c>
      <c r="R23" s="47"/>
      <c r="S23" s="57" t="s">
        <v>370</v>
      </c>
    </row>
    <row r="24" spans="1:19" ht="54">
      <c r="A24" s="5">
        <v>23</v>
      </c>
      <c r="B24" s="5" t="s">
        <v>1184</v>
      </c>
      <c r="C24" s="49" t="s">
        <v>1185</v>
      </c>
      <c r="D24" s="6" t="s">
        <v>54</v>
      </c>
      <c r="E24" s="6" t="s">
        <v>472</v>
      </c>
      <c r="F24" s="30">
        <v>4000000000</v>
      </c>
      <c r="G24" s="46"/>
      <c r="H24" s="46"/>
      <c r="I24" s="46"/>
      <c r="J24" s="12"/>
      <c r="K24" s="6" t="s">
        <v>33</v>
      </c>
      <c r="L24" s="2">
        <v>39987</v>
      </c>
      <c r="M24" s="19">
        <v>2011</v>
      </c>
      <c r="N24" s="5" t="s">
        <v>399</v>
      </c>
      <c r="O24" s="19" t="s">
        <v>1186</v>
      </c>
      <c r="P24" s="19" t="s">
        <v>1187</v>
      </c>
      <c r="Q24" s="56" t="s">
        <v>1188</v>
      </c>
      <c r="R24" s="47" t="s">
        <v>1189</v>
      </c>
      <c r="S24" s="51" t="s">
        <v>1190</v>
      </c>
    </row>
    <row r="25" spans="1:19" ht="63.75">
      <c r="A25" s="5">
        <v>24</v>
      </c>
      <c r="B25" s="15" t="s">
        <v>1191</v>
      </c>
      <c r="C25" s="49" t="s">
        <v>1192</v>
      </c>
      <c r="D25" s="3" t="s">
        <v>1138</v>
      </c>
      <c r="E25" s="60" t="s">
        <v>1143</v>
      </c>
      <c r="F25" s="12"/>
      <c r="G25" s="6"/>
      <c r="H25" s="6"/>
      <c r="I25" s="6"/>
      <c r="J25" s="12"/>
      <c r="K25" s="6" t="s">
        <v>157</v>
      </c>
      <c r="L25" s="2">
        <v>40022</v>
      </c>
      <c r="M25" s="19" t="s">
        <v>29</v>
      </c>
      <c r="N25" s="10" t="s">
        <v>111</v>
      </c>
      <c r="O25" s="19"/>
      <c r="P25" s="19"/>
      <c r="Q25" s="19" t="s">
        <v>1167</v>
      </c>
      <c r="R25" s="47"/>
      <c r="S25" s="16" t="s">
        <v>413</v>
      </c>
    </row>
    <row r="26" spans="1:19" ht="157.5">
      <c r="A26" s="5">
        <v>25</v>
      </c>
      <c r="B26" s="1" t="s">
        <v>1193</v>
      </c>
      <c r="C26" s="49" t="s">
        <v>1194</v>
      </c>
      <c r="D26" s="3" t="s">
        <v>32</v>
      </c>
      <c r="E26" s="40" t="s">
        <v>1114</v>
      </c>
      <c r="F26" s="12">
        <v>2200000000</v>
      </c>
      <c r="G26" s="46"/>
      <c r="H26" s="12">
        <v>2200000000</v>
      </c>
      <c r="I26" s="46"/>
      <c r="J26" s="12"/>
      <c r="K26" s="6" t="s">
        <v>33</v>
      </c>
      <c r="L26" s="2">
        <v>40069</v>
      </c>
      <c r="M26" s="19"/>
      <c r="N26" s="43" t="s">
        <v>94</v>
      </c>
      <c r="O26" s="19"/>
      <c r="P26" s="19"/>
      <c r="Q26" s="58" t="s">
        <v>1195</v>
      </c>
      <c r="R26" s="47"/>
      <c r="S26" s="65" t="s">
        <v>444</v>
      </c>
    </row>
    <row r="27" spans="1:19" ht="38.25">
      <c r="A27" s="5">
        <v>26</v>
      </c>
      <c r="B27" s="5" t="s">
        <v>1196</v>
      </c>
      <c r="C27" s="49" t="s">
        <v>458</v>
      </c>
      <c r="D27" s="1" t="s">
        <v>1197</v>
      </c>
      <c r="E27" s="40" t="s">
        <v>1114</v>
      </c>
      <c r="F27" s="50"/>
      <c r="G27" s="6"/>
      <c r="H27" s="6"/>
      <c r="I27" s="6"/>
      <c r="J27" s="12">
        <v>483602291.13999999</v>
      </c>
      <c r="K27" s="6" t="s">
        <v>33</v>
      </c>
      <c r="L27" s="17">
        <v>40148</v>
      </c>
      <c r="M27" s="19">
        <v>2010</v>
      </c>
      <c r="N27" s="43" t="s">
        <v>94</v>
      </c>
      <c r="O27" s="19"/>
      <c r="P27" s="19"/>
      <c r="Q27" s="56" t="s">
        <v>1198</v>
      </c>
      <c r="R27" s="47"/>
      <c r="S27" s="66"/>
    </row>
    <row r="28" spans="1:19" ht="51">
      <c r="A28" s="5">
        <v>27</v>
      </c>
      <c r="B28" s="1" t="s">
        <v>1199</v>
      </c>
      <c r="C28" s="49"/>
      <c r="D28" s="1" t="s">
        <v>1197</v>
      </c>
      <c r="E28" s="40" t="s">
        <v>1114</v>
      </c>
      <c r="F28" s="50"/>
      <c r="G28" s="6"/>
      <c r="H28" s="6"/>
      <c r="I28" s="6"/>
      <c r="J28" s="28"/>
      <c r="K28" s="6" t="s">
        <v>33</v>
      </c>
      <c r="L28" s="17">
        <v>40148</v>
      </c>
      <c r="M28" s="19"/>
      <c r="N28" s="43" t="s">
        <v>94</v>
      </c>
      <c r="O28" s="19"/>
      <c r="P28" s="19"/>
      <c r="Q28" s="58" t="s">
        <v>1195</v>
      </c>
      <c r="R28" s="67"/>
      <c r="S28" s="68" t="s">
        <v>444</v>
      </c>
    </row>
    <row r="29" spans="1:19" ht="38.25">
      <c r="A29" s="5">
        <v>28</v>
      </c>
      <c r="B29" s="1" t="s">
        <v>1200</v>
      </c>
      <c r="C29" s="49"/>
      <c r="D29" s="1" t="s">
        <v>1197</v>
      </c>
      <c r="E29" s="40" t="s">
        <v>1114</v>
      </c>
      <c r="F29" s="50"/>
      <c r="G29" s="6"/>
      <c r="H29" s="6"/>
      <c r="I29" s="6"/>
      <c r="J29" s="12"/>
      <c r="K29" s="6" t="s">
        <v>33</v>
      </c>
      <c r="L29" s="2">
        <v>40269</v>
      </c>
      <c r="M29" s="19"/>
      <c r="N29" s="5" t="s">
        <v>94</v>
      </c>
      <c r="O29" s="19"/>
      <c r="P29" s="19"/>
      <c r="Q29" s="58" t="s">
        <v>1201</v>
      </c>
      <c r="R29" s="47"/>
      <c r="S29" s="69" t="s">
        <v>462</v>
      </c>
    </row>
    <row r="30" spans="1:19" ht="67.5">
      <c r="A30" s="5">
        <v>29</v>
      </c>
      <c r="B30" s="5" t="s">
        <v>1202</v>
      </c>
      <c r="C30" s="49" t="s">
        <v>1203</v>
      </c>
      <c r="D30" s="6" t="s">
        <v>1204</v>
      </c>
      <c r="E30" s="70" t="s">
        <v>1205</v>
      </c>
      <c r="F30" s="12"/>
      <c r="G30" s="6"/>
      <c r="H30" s="6"/>
      <c r="I30" s="6"/>
      <c r="J30" s="12"/>
      <c r="K30" s="6" t="s">
        <v>157</v>
      </c>
      <c r="L30" s="2">
        <v>40213</v>
      </c>
      <c r="M30" s="19" t="s">
        <v>29</v>
      </c>
      <c r="N30" s="5"/>
      <c r="O30" s="19"/>
      <c r="P30" s="19"/>
      <c r="Q30" s="19" t="s">
        <v>1206</v>
      </c>
      <c r="R30" s="47"/>
      <c r="S30" s="57" t="s">
        <v>477</v>
      </c>
    </row>
    <row r="31" spans="1:19" ht="63.75">
      <c r="A31" s="5">
        <v>30</v>
      </c>
      <c r="B31" s="5" t="s">
        <v>1207</v>
      </c>
      <c r="C31" s="49" t="s">
        <v>1208</v>
      </c>
      <c r="D31" s="6" t="s">
        <v>377</v>
      </c>
      <c r="E31" s="6" t="s">
        <v>488</v>
      </c>
      <c r="F31" s="50"/>
      <c r="G31" s="6"/>
      <c r="H31" s="6"/>
      <c r="I31" s="6"/>
      <c r="J31" s="71"/>
      <c r="K31" s="6" t="s">
        <v>33</v>
      </c>
      <c r="L31" s="2">
        <v>40213</v>
      </c>
      <c r="M31" s="58" t="s">
        <v>1183</v>
      </c>
      <c r="N31" s="6" t="s">
        <v>490</v>
      </c>
      <c r="O31" s="19"/>
      <c r="P31" s="19"/>
      <c r="Q31" s="58" t="s">
        <v>1209</v>
      </c>
      <c r="R31" s="72" t="s">
        <v>1210</v>
      </c>
      <c r="S31" s="73" t="s">
        <v>1211</v>
      </c>
    </row>
    <row r="32" spans="1:19" ht="63.75">
      <c r="A32" s="5">
        <v>31</v>
      </c>
      <c r="B32" s="5" t="s">
        <v>1212</v>
      </c>
      <c r="C32" s="49" t="s">
        <v>1213</v>
      </c>
      <c r="D32" s="6" t="s">
        <v>1214</v>
      </c>
      <c r="E32" s="70" t="s">
        <v>1205</v>
      </c>
      <c r="F32" s="12"/>
      <c r="G32" s="6"/>
      <c r="H32" s="6"/>
      <c r="I32" s="6"/>
      <c r="J32" s="12"/>
      <c r="K32" s="6" t="s">
        <v>157</v>
      </c>
      <c r="L32" s="2">
        <v>40213</v>
      </c>
      <c r="M32" s="19" t="s">
        <v>29</v>
      </c>
      <c r="N32" s="6" t="s">
        <v>497</v>
      </c>
      <c r="O32" s="19"/>
      <c r="P32" s="19"/>
      <c r="Q32" s="19" t="s">
        <v>1215</v>
      </c>
      <c r="R32" s="47"/>
      <c r="S32" s="61" t="s">
        <v>499</v>
      </c>
    </row>
    <row r="33" spans="1:19" ht="56.25">
      <c r="A33" s="5">
        <v>32</v>
      </c>
      <c r="B33" s="5" t="s">
        <v>1216</v>
      </c>
      <c r="C33" s="49" t="s">
        <v>1217</v>
      </c>
      <c r="D33" s="6" t="s">
        <v>203</v>
      </c>
      <c r="E33" s="6" t="s">
        <v>1218</v>
      </c>
      <c r="F33" s="50"/>
      <c r="G33" s="6"/>
      <c r="H33" s="6"/>
      <c r="I33" s="6"/>
      <c r="J33" s="12"/>
      <c r="K33" s="6" t="s">
        <v>33</v>
      </c>
      <c r="L33" s="2">
        <v>40270</v>
      </c>
      <c r="M33" s="19">
        <v>2011</v>
      </c>
      <c r="N33" s="6" t="s">
        <v>506</v>
      </c>
      <c r="O33" s="19"/>
      <c r="P33" s="19"/>
      <c r="Q33" s="56" t="s">
        <v>1219</v>
      </c>
      <c r="R33" s="47" t="s">
        <v>1220</v>
      </c>
      <c r="S33" s="73" t="s">
        <v>1221</v>
      </c>
    </row>
    <row r="34" spans="1:19" ht="63.75">
      <c r="A34" s="5">
        <v>33</v>
      </c>
      <c r="B34" s="5" t="s">
        <v>1222</v>
      </c>
      <c r="C34" s="49" t="s">
        <v>1223</v>
      </c>
      <c r="D34" s="6" t="s">
        <v>1224</v>
      </c>
      <c r="E34" s="62" t="s">
        <v>78</v>
      </c>
      <c r="F34" s="12"/>
      <c r="G34" s="6"/>
      <c r="H34" s="6"/>
      <c r="I34" s="6"/>
      <c r="J34" s="12"/>
      <c r="K34" s="6" t="s">
        <v>157</v>
      </c>
      <c r="L34" s="2">
        <v>40270</v>
      </c>
      <c r="M34" s="19" t="s">
        <v>29</v>
      </c>
      <c r="N34" s="6" t="s">
        <v>320</v>
      </c>
      <c r="O34" s="19"/>
      <c r="P34" s="19"/>
      <c r="Q34" s="56" t="s">
        <v>1156</v>
      </c>
      <c r="R34" s="47"/>
      <c r="S34" s="51" t="s">
        <v>1225</v>
      </c>
    </row>
    <row r="35" spans="1:19" ht="140.25">
      <c r="A35" s="5">
        <v>34</v>
      </c>
      <c r="B35" s="5" t="s">
        <v>1226</v>
      </c>
      <c r="C35" s="49" t="s">
        <v>1227</v>
      </c>
      <c r="D35" s="6" t="s">
        <v>73</v>
      </c>
      <c r="E35" s="6" t="s">
        <v>1228</v>
      </c>
      <c r="F35" s="12">
        <f>Acuerdos!H89+Acuerdos!H93+1000000/2.6</f>
        <v>3200384615.3846154</v>
      </c>
      <c r="G35" s="46">
        <v>1000000000</v>
      </c>
      <c r="H35" s="46">
        <f>2200000000+153846</f>
        <v>2200153846</v>
      </c>
      <c r="I35" s="46">
        <f>(1000000/2.6)*60%</f>
        <v>230769.23076923078</v>
      </c>
      <c r="J35" s="12"/>
      <c r="K35" s="6" t="s">
        <v>33</v>
      </c>
      <c r="L35" s="11">
        <v>40261</v>
      </c>
      <c r="M35" s="74">
        <v>41179</v>
      </c>
      <c r="N35" s="6" t="s">
        <v>363</v>
      </c>
      <c r="O35" s="19" t="s">
        <v>1229</v>
      </c>
      <c r="P35" s="6" t="s">
        <v>1230</v>
      </c>
      <c r="Q35" s="56" t="s">
        <v>1231</v>
      </c>
      <c r="R35" s="64" t="s">
        <v>1232</v>
      </c>
      <c r="S35" s="75" t="s">
        <v>1233</v>
      </c>
    </row>
    <row r="36" spans="1:19" ht="146.25">
      <c r="A36" s="5">
        <v>35</v>
      </c>
      <c r="B36" s="5" t="s">
        <v>1234</v>
      </c>
      <c r="C36" s="49" t="s">
        <v>1235</v>
      </c>
      <c r="D36" s="6" t="s">
        <v>537</v>
      </c>
      <c r="E36" s="70" t="s">
        <v>542</v>
      </c>
      <c r="F36" s="24">
        <v>4200000000</v>
      </c>
      <c r="G36" s="46"/>
      <c r="H36" s="46"/>
      <c r="I36" s="24">
        <v>4200000000</v>
      </c>
      <c r="J36" s="28"/>
      <c r="K36" s="6" t="s">
        <v>1236</v>
      </c>
      <c r="L36" s="2">
        <v>40270</v>
      </c>
      <c r="M36" s="19">
        <v>2013</v>
      </c>
      <c r="N36" s="4" t="s">
        <v>540</v>
      </c>
      <c r="O36" s="19" t="s">
        <v>1237</v>
      </c>
      <c r="P36" s="19" t="s">
        <v>1238</v>
      </c>
      <c r="Q36" s="56" t="s">
        <v>1239</v>
      </c>
      <c r="R36" s="76" t="s">
        <v>1240</v>
      </c>
      <c r="S36" s="73" t="s">
        <v>1241</v>
      </c>
    </row>
    <row r="37" spans="1:19" ht="89.25">
      <c r="A37" s="5">
        <v>36</v>
      </c>
      <c r="B37" s="5" t="s">
        <v>1242</v>
      </c>
      <c r="C37" s="49" t="s">
        <v>1243</v>
      </c>
      <c r="D37" s="6" t="s">
        <v>537</v>
      </c>
      <c r="E37" s="70" t="s">
        <v>542</v>
      </c>
      <c r="F37" s="24"/>
      <c r="G37" s="6"/>
      <c r="H37" s="6"/>
      <c r="I37" s="6"/>
      <c r="J37" s="28"/>
      <c r="K37" s="6" t="s">
        <v>157</v>
      </c>
      <c r="L37" s="2">
        <v>40270</v>
      </c>
      <c r="M37" s="19" t="s">
        <v>29</v>
      </c>
      <c r="N37" s="20"/>
      <c r="O37" s="19"/>
      <c r="P37" s="19"/>
      <c r="Q37" s="56" t="s">
        <v>1239</v>
      </c>
      <c r="R37" s="67"/>
      <c r="S37" s="73" t="s">
        <v>1244</v>
      </c>
    </row>
    <row r="38" spans="1:19" ht="67.5">
      <c r="A38" s="5">
        <v>37</v>
      </c>
      <c r="B38" s="5" t="s">
        <v>1245</v>
      </c>
      <c r="C38" s="49" t="s">
        <v>1246</v>
      </c>
      <c r="D38" s="6" t="s">
        <v>73</v>
      </c>
      <c r="E38" s="6" t="s">
        <v>554</v>
      </c>
      <c r="F38" s="24">
        <v>309200000</v>
      </c>
      <c r="G38" s="46"/>
      <c r="H38" s="46"/>
      <c r="I38" s="24">
        <v>309200000</v>
      </c>
      <c r="J38" s="28"/>
      <c r="K38" s="6" t="s">
        <v>33</v>
      </c>
      <c r="L38" s="11">
        <v>40270</v>
      </c>
      <c r="M38" s="19">
        <v>2018</v>
      </c>
      <c r="N38" s="6" t="s">
        <v>320</v>
      </c>
      <c r="O38" s="19" t="s">
        <v>1247</v>
      </c>
      <c r="P38" s="19" t="s">
        <v>1248</v>
      </c>
      <c r="Q38" s="49" t="s">
        <v>1249</v>
      </c>
      <c r="R38" s="67"/>
      <c r="S38" s="77" t="s">
        <v>557</v>
      </c>
    </row>
    <row r="39" spans="1:19" ht="102">
      <c r="A39" s="5">
        <v>38</v>
      </c>
      <c r="B39" s="5" t="s">
        <v>1250</v>
      </c>
      <c r="C39" s="49" t="s">
        <v>1251</v>
      </c>
      <c r="D39" s="6" t="s">
        <v>1165</v>
      </c>
      <c r="E39" s="4" t="s">
        <v>1148</v>
      </c>
      <c r="F39" s="12">
        <f>38000000+280000000+18300000+(200000/2.6)</f>
        <v>336376923.07692307</v>
      </c>
      <c r="G39" s="46">
        <f>38000000+280000000+((200000/2.6)*49%)</f>
        <v>318037692.30769229</v>
      </c>
      <c r="H39" s="46"/>
      <c r="I39" s="46">
        <f>18300000+((200000/2.6)*51%)</f>
        <v>18339230.769230768</v>
      </c>
      <c r="J39" s="12">
        <v>18300000</v>
      </c>
      <c r="K39" s="6" t="s">
        <v>33</v>
      </c>
      <c r="L39" s="6" t="s">
        <v>1252</v>
      </c>
      <c r="M39" s="19">
        <v>2013</v>
      </c>
      <c r="N39" s="5" t="s">
        <v>563</v>
      </c>
      <c r="O39" s="19" t="s">
        <v>1253</v>
      </c>
      <c r="P39" s="19" t="s">
        <v>1254</v>
      </c>
      <c r="Q39" s="59"/>
      <c r="R39" s="47" t="s">
        <v>1255</v>
      </c>
      <c r="S39" s="73" t="s">
        <v>1256</v>
      </c>
    </row>
    <row r="40" spans="1:19" ht="63.75">
      <c r="A40" s="5">
        <v>39</v>
      </c>
      <c r="B40" s="5" t="s">
        <v>1257</v>
      </c>
      <c r="C40" s="49"/>
      <c r="D40" s="6" t="s">
        <v>107</v>
      </c>
      <c r="E40" s="6"/>
      <c r="F40" s="24"/>
      <c r="G40" s="6"/>
      <c r="H40" s="6"/>
      <c r="I40" s="6"/>
      <c r="J40" s="28"/>
      <c r="K40" s="6" t="s">
        <v>157</v>
      </c>
      <c r="L40" s="6" t="s">
        <v>1258</v>
      </c>
      <c r="M40" s="19" t="s">
        <v>29</v>
      </c>
      <c r="N40" s="20"/>
      <c r="O40" s="19"/>
      <c r="P40" s="19"/>
      <c r="Q40" s="19"/>
      <c r="R40" s="67"/>
      <c r="S40" s="78" t="s">
        <v>1259</v>
      </c>
    </row>
    <row r="41" spans="1:19" ht="51">
      <c r="A41" s="5">
        <v>40</v>
      </c>
      <c r="B41" s="5" t="s">
        <v>1260</v>
      </c>
      <c r="C41" s="49"/>
      <c r="D41" s="6" t="s">
        <v>183</v>
      </c>
      <c r="E41" s="4" t="s">
        <v>1148</v>
      </c>
      <c r="F41" s="24"/>
      <c r="G41" s="6"/>
      <c r="H41" s="6"/>
      <c r="I41" s="6"/>
      <c r="J41" s="28"/>
      <c r="K41" s="6" t="s">
        <v>157</v>
      </c>
      <c r="L41" s="6" t="s">
        <v>1261</v>
      </c>
      <c r="M41" s="19" t="s">
        <v>29</v>
      </c>
      <c r="N41" s="20" t="s">
        <v>576</v>
      </c>
      <c r="O41" s="19"/>
      <c r="P41" s="19"/>
      <c r="Q41" s="59"/>
      <c r="R41" s="67"/>
      <c r="S41" s="61" t="s">
        <v>41</v>
      </c>
    </row>
    <row r="42" spans="1:19" ht="76.5">
      <c r="A42" s="5">
        <v>41</v>
      </c>
      <c r="B42" s="79" t="s">
        <v>1262</v>
      </c>
      <c r="C42" s="21" t="s">
        <v>1263</v>
      </c>
      <c r="D42" s="6" t="s">
        <v>356</v>
      </c>
      <c r="E42" s="60" t="s">
        <v>1264</v>
      </c>
      <c r="F42" s="24"/>
      <c r="G42" s="3"/>
      <c r="H42" s="3"/>
      <c r="I42" s="3"/>
      <c r="J42" s="28"/>
      <c r="K42" s="3" t="s">
        <v>157</v>
      </c>
      <c r="L42" s="2">
        <v>40466</v>
      </c>
      <c r="M42" s="19" t="s">
        <v>29</v>
      </c>
      <c r="N42" s="10" t="s">
        <v>359</v>
      </c>
      <c r="O42" s="19"/>
      <c r="P42" s="19"/>
      <c r="Q42" s="56" t="s">
        <v>1265</v>
      </c>
      <c r="R42" s="67"/>
      <c r="S42" s="57" t="s">
        <v>477</v>
      </c>
    </row>
    <row r="43" spans="1:19" ht="89.25">
      <c r="A43" s="5">
        <v>42</v>
      </c>
      <c r="B43" s="5" t="s">
        <v>1266</v>
      </c>
      <c r="C43" s="49" t="s">
        <v>1267</v>
      </c>
      <c r="D43" s="6" t="s">
        <v>183</v>
      </c>
      <c r="E43" s="4" t="s">
        <v>1148</v>
      </c>
      <c r="F43" s="24">
        <v>100000</v>
      </c>
      <c r="G43" s="46">
        <f t="shared" ref="G43:G44" si="1">F43*49%</f>
        <v>49000</v>
      </c>
      <c r="H43" s="46"/>
      <c r="I43" s="46">
        <f t="shared" ref="I43:I44" si="2">F43*51%</f>
        <v>51000</v>
      </c>
      <c r="J43" s="28"/>
      <c r="K43" s="6" t="s">
        <v>33</v>
      </c>
      <c r="L43" s="2">
        <v>40823</v>
      </c>
      <c r="M43" s="59"/>
      <c r="N43" s="6" t="s">
        <v>667</v>
      </c>
      <c r="O43" s="58" t="s">
        <v>1247</v>
      </c>
      <c r="P43" s="56" t="s">
        <v>1268</v>
      </c>
      <c r="Q43" s="59" t="s">
        <v>1269</v>
      </c>
      <c r="R43" s="72" t="s">
        <v>1270</v>
      </c>
      <c r="S43" s="80" t="s">
        <v>1271</v>
      </c>
    </row>
    <row r="44" spans="1:19" ht="89.25">
      <c r="A44" s="5">
        <v>43</v>
      </c>
      <c r="B44" s="5" t="s">
        <v>1272</v>
      </c>
      <c r="C44" s="49" t="s">
        <v>1273</v>
      </c>
      <c r="D44" s="1" t="s">
        <v>183</v>
      </c>
      <c r="E44" s="1" t="s">
        <v>680</v>
      </c>
      <c r="F44" s="24">
        <f>(430000/4.3)+42525000</f>
        <v>42625000</v>
      </c>
      <c r="G44" s="81">
        <f t="shared" si="1"/>
        <v>20886250</v>
      </c>
      <c r="H44" s="81"/>
      <c r="I44" s="81">
        <f t="shared" si="2"/>
        <v>21738750</v>
      </c>
      <c r="J44" s="12">
        <v>12871739</v>
      </c>
      <c r="K44" s="1" t="s">
        <v>33</v>
      </c>
      <c r="L44" s="17">
        <v>40953</v>
      </c>
      <c r="M44" s="82">
        <v>41061</v>
      </c>
      <c r="N44" s="5" t="s">
        <v>682</v>
      </c>
      <c r="O44" s="58" t="s">
        <v>1237</v>
      </c>
      <c r="P44" s="58" t="s">
        <v>1238</v>
      </c>
      <c r="Q44" s="56" t="s">
        <v>1274</v>
      </c>
      <c r="R44" s="47" t="s">
        <v>1275</v>
      </c>
      <c r="S44" s="83" t="s">
        <v>1276</v>
      </c>
    </row>
    <row r="45" spans="1:19" ht="127.5">
      <c r="A45" s="5">
        <v>44</v>
      </c>
      <c r="B45" s="5" t="s">
        <v>1277</v>
      </c>
      <c r="C45" s="49" t="s">
        <v>1278</v>
      </c>
      <c r="D45" s="6" t="s">
        <v>73</v>
      </c>
      <c r="E45" s="6" t="s">
        <v>1228</v>
      </c>
      <c r="F45" s="24">
        <f>404200000+(1000000/4.3)+1000000000</f>
        <v>1404432558.139535</v>
      </c>
      <c r="G45" s="46">
        <f>404200000+((1000000/4.3)*40%)</f>
        <v>404293023.25581396</v>
      </c>
      <c r="H45" s="46">
        <v>1000000000</v>
      </c>
      <c r="I45" s="46">
        <f>(1000000/4.3)*60%</f>
        <v>139534.88372093023</v>
      </c>
      <c r="J45" s="28"/>
      <c r="K45" s="6" t="s">
        <v>33</v>
      </c>
      <c r="L45" s="11">
        <v>40984</v>
      </c>
      <c r="M45" s="19">
        <v>2013</v>
      </c>
      <c r="N45" s="4" t="s">
        <v>1279</v>
      </c>
      <c r="O45" s="19" t="s">
        <v>1247</v>
      </c>
      <c r="P45" s="19" t="s">
        <v>1280</v>
      </c>
      <c r="Q45" s="56" t="s">
        <v>1231</v>
      </c>
      <c r="R45" s="47" t="s">
        <v>1281</v>
      </c>
      <c r="S45" s="77" t="s">
        <v>1282</v>
      </c>
    </row>
    <row r="46" spans="1:19" ht="38.25">
      <c r="A46" s="5">
        <v>45</v>
      </c>
      <c r="B46" s="5" t="s">
        <v>1283</v>
      </c>
      <c r="C46" s="49" t="s">
        <v>1284</v>
      </c>
      <c r="D46" s="3" t="s">
        <v>32</v>
      </c>
      <c r="E46" s="40" t="s">
        <v>1114</v>
      </c>
      <c r="F46" s="24">
        <v>4000000000</v>
      </c>
      <c r="G46" s="46"/>
      <c r="H46" s="24">
        <v>4000000000</v>
      </c>
      <c r="I46" s="46"/>
      <c r="J46" s="28"/>
      <c r="K46" s="6" t="s">
        <v>33</v>
      </c>
      <c r="L46" s="2">
        <v>41086</v>
      </c>
      <c r="M46" s="19"/>
      <c r="N46" s="43" t="s">
        <v>94</v>
      </c>
      <c r="O46" s="19"/>
      <c r="P46" s="19"/>
      <c r="Q46" s="58" t="s">
        <v>1285</v>
      </c>
      <c r="R46" s="67"/>
      <c r="S46" s="65" t="s">
        <v>706</v>
      </c>
    </row>
    <row r="47" spans="1:19" ht="96">
      <c r="A47" s="5">
        <v>46</v>
      </c>
      <c r="B47" s="5" t="s">
        <v>1286</v>
      </c>
      <c r="C47" s="49" t="s">
        <v>1287</v>
      </c>
      <c r="D47" s="6" t="s">
        <v>73</v>
      </c>
      <c r="E47" s="62" t="s">
        <v>78</v>
      </c>
      <c r="F47" s="84">
        <v>1800000000</v>
      </c>
      <c r="G47" s="6">
        <v>1800000000</v>
      </c>
      <c r="H47" s="6"/>
      <c r="I47" s="6"/>
      <c r="J47" s="28"/>
      <c r="K47" s="6" t="s">
        <v>33</v>
      </c>
      <c r="L47" s="11">
        <v>40469</v>
      </c>
      <c r="M47" s="29">
        <v>2013</v>
      </c>
      <c r="N47" s="6" t="s">
        <v>1288</v>
      </c>
      <c r="O47" s="19" t="s">
        <v>1247</v>
      </c>
      <c r="P47" s="19" t="s">
        <v>1248</v>
      </c>
      <c r="Q47" s="56" t="s">
        <v>1156</v>
      </c>
      <c r="R47" s="85" t="s">
        <v>1289</v>
      </c>
      <c r="S47" s="80" t="s">
        <v>1290</v>
      </c>
    </row>
    <row r="48" spans="1:19" ht="63.75">
      <c r="A48" s="5"/>
      <c r="B48" s="5" t="s">
        <v>1291</v>
      </c>
      <c r="C48" s="49"/>
      <c r="D48" s="6" t="s">
        <v>73</v>
      </c>
      <c r="E48" s="62" t="s">
        <v>78</v>
      </c>
      <c r="F48" s="84"/>
      <c r="G48" s="6"/>
      <c r="H48" s="6"/>
      <c r="I48" s="6"/>
      <c r="J48" s="28"/>
      <c r="K48" s="6" t="s">
        <v>33</v>
      </c>
      <c r="L48" s="11">
        <v>40469</v>
      </c>
      <c r="M48" s="29"/>
      <c r="N48" s="6" t="s">
        <v>1288</v>
      </c>
      <c r="O48" s="19" t="s">
        <v>1292</v>
      </c>
      <c r="P48" s="19"/>
      <c r="Q48" s="56" t="s">
        <v>1156</v>
      </c>
      <c r="R48" s="85"/>
      <c r="S48" s="86" t="s">
        <v>1293</v>
      </c>
    </row>
    <row r="49" spans="1:19" ht="144">
      <c r="A49" s="5">
        <v>47</v>
      </c>
      <c r="B49" s="5" t="s">
        <v>1294</v>
      </c>
      <c r="C49" s="49" t="s">
        <v>1295</v>
      </c>
      <c r="D49" s="6" t="s">
        <v>73</v>
      </c>
      <c r="E49" s="62" t="s">
        <v>78</v>
      </c>
      <c r="F49" s="84"/>
      <c r="G49" s="6"/>
      <c r="H49" s="6"/>
      <c r="I49" s="6"/>
      <c r="J49" s="28"/>
      <c r="K49" s="6" t="s">
        <v>33</v>
      </c>
      <c r="L49" s="11">
        <v>40469</v>
      </c>
      <c r="M49" s="29">
        <v>2013</v>
      </c>
      <c r="N49" s="6" t="s">
        <v>1288</v>
      </c>
      <c r="O49" s="19" t="s">
        <v>1292</v>
      </c>
      <c r="P49" s="19" t="s">
        <v>1296</v>
      </c>
      <c r="Q49" s="56" t="s">
        <v>1156</v>
      </c>
      <c r="R49" s="85" t="s">
        <v>1297</v>
      </c>
      <c r="S49" s="80" t="s">
        <v>1298</v>
      </c>
    </row>
    <row r="50" spans="1:19" ht="51">
      <c r="A50" s="5">
        <v>48</v>
      </c>
      <c r="B50" s="5" t="s">
        <v>752</v>
      </c>
      <c r="C50" s="49"/>
      <c r="D50" s="6" t="s">
        <v>305</v>
      </c>
      <c r="E50" s="60" t="s">
        <v>1264</v>
      </c>
      <c r="F50" s="24"/>
      <c r="G50" s="6"/>
      <c r="H50" s="6"/>
      <c r="I50" s="6"/>
      <c r="J50" s="28"/>
      <c r="K50" s="6" t="s">
        <v>157</v>
      </c>
      <c r="L50" s="2">
        <v>41304</v>
      </c>
      <c r="M50" s="19" t="s">
        <v>29</v>
      </c>
      <c r="N50" s="31" t="s">
        <v>754</v>
      </c>
      <c r="O50" s="19"/>
      <c r="P50" s="19"/>
      <c r="Q50" s="56" t="s">
        <v>1299</v>
      </c>
      <c r="R50" s="67"/>
      <c r="S50" s="57" t="s">
        <v>756</v>
      </c>
    </row>
    <row r="51" spans="1:19" ht="101.25">
      <c r="A51" s="5">
        <v>49</v>
      </c>
      <c r="B51" s="5" t="s">
        <v>1300</v>
      </c>
      <c r="C51" s="49" t="s">
        <v>1301</v>
      </c>
      <c r="D51" s="6" t="s">
        <v>73</v>
      </c>
      <c r="E51" s="6" t="s">
        <v>1228</v>
      </c>
      <c r="F51" s="24">
        <f>Acuerdos!H161+Acuerdos!H166</f>
        <v>2600000000</v>
      </c>
      <c r="G51" s="46">
        <v>1100000000</v>
      </c>
      <c r="H51" s="46">
        <v>1500000000</v>
      </c>
      <c r="I51" s="46"/>
      <c r="J51" s="28"/>
      <c r="K51" s="6" t="s">
        <v>33</v>
      </c>
      <c r="L51" s="11">
        <v>41309</v>
      </c>
      <c r="M51" s="87">
        <v>42887</v>
      </c>
      <c r="N51" s="6" t="s">
        <v>626</v>
      </c>
      <c r="O51" s="19" t="s">
        <v>1229</v>
      </c>
      <c r="P51" s="6" t="s">
        <v>1302</v>
      </c>
      <c r="Q51" s="56" t="s">
        <v>1303</v>
      </c>
      <c r="R51" s="72" t="s">
        <v>1304</v>
      </c>
      <c r="S51" s="80" t="s">
        <v>1305</v>
      </c>
    </row>
    <row r="52" spans="1:19" ht="33.75">
      <c r="A52" s="5">
        <v>50</v>
      </c>
      <c r="B52" s="5" t="s">
        <v>1306</v>
      </c>
      <c r="C52" s="49" t="s">
        <v>769</v>
      </c>
      <c r="D52" s="6" t="s">
        <v>73</v>
      </c>
      <c r="E52" s="6" t="s">
        <v>771</v>
      </c>
      <c r="F52" s="24"/>
      <c r="G52" s="6"/>
      <c r="H52" s="6"/>
      <c r="I52" s="6"/>
      <c r="J52" s="28"/>
      <c r="K52" s="6" t="s">
        <v>157</v>
      </c>
      <c r="L52" s="11">
        <v>41367</v>
      </c>
      <c r="M52" s="19" t="s">
        <v>29</v>
      </c>
      <c r="N52" s="31" t="s">
        <v>773</v>
      </c>
      <c r="O52" s="19"/>
      <c r="P52" s="19"/>
      <c r="Q52" s="58" t="s">
        <v>1307</v>
      </c>
      <c r="R52" s="67"/>
      <c r="S52" s="57" t="s">
        <v>775</v>
      </c>
    </row>
    <row r="53" spans="1:19" ht="63.75">
      <c r="A53" s="5">
        <v>51</v>
      </c>
      <c r="B53" s="1" t="s">
        <v>1308</v>
      </c>
      <c r="C53" s="49"/>
      <c r="D53" s="6" t="s">
        <v>1224</v>
      </c>
      <c r="E53" s="62" t="s">
        <v>78</v>
      </c>
      <c r="F53" s="24"/>
      <c r="G53" s="6"/>
      <c r="H53" s="6"/>
      <c r="I53" s="6"/>
      <c r="J53" s="28"/>
      <c r="K53" s="6" t="s">
        <v>157</v>
      </c>
      <c r="L53" s="2">
        <v>41312</v>
      </c>
      <c r="M53" s="19" t="s">
        <v>29</v>
      </c>
      <c r="N53" s="6" t="s">
        <v>320</v>
      </c>
      <c r="O53" s="19"/>
      <c r="P53" s="19"/>
      <c r="Q53" s="56" t="s">
        <v>1156</v>
      </c>
      <c r="R53" s="67"/>
      <c r="S53" s="57" t="s">
        <v>756</v>
      </c>
    </row>
    <row r="54" spans="1:19" ht="89.25">
      <c r="A54" s="5">
        <v>52</v>
      </c>
      <c r="B54" s="1" t="s">
        <v>1309</v>
      </c>
      <c r="C54" s="49"/>
      <c r="D54" s="6" t="s">
        <v>73</v>
      </c>
      <c r="E54" s="6" t="s">
        <v>750</v>
      </c>
      <c r="F54" s="24"/>
      <c r="G54" s="6"/>
      <c r="H54" s="6"/>
      <c r="I54" s="6"/>
      <c r="J54" s="28"/>
      <c r="K54" s="6" t="s">
        <v>157</v>
      </c>
      <c r="L54" s="11">
        <v>41849</v>
      </c>
      <c r="M54" s="19" t="s">
        <v>29</v>
      </c>
      <c r="N54" s="6" t="s">
        <v>827</v>
      </c>
      <c r="O54" s="19"/>
      <c r="P54" s="19"/>
      <c r="Q54" s="53" t="s">
        <v>1310</v>
      </c>
      <c r="R54" s="67"/>
      <c r="S54" s="57" t="s">
        <v>828</v>
      </c>
    </row>
    <row r="55" spans="1:19" ht="101.25">
      <c r="A55" s="5">
        <v>53</v>
      </c>
      <c r="B55" s="5" t="s">
        <v>1311</v>
      </c>
      <c r="C55" s="49" t="s">
        <v>1312</v>
      </c>
      <c r="D55" s="6" t="s">
        <v>73</v>
      </c>
      <c r="E55" s="62" t="s">
        <v>78</v>
      </c>
      <c r="F55" s="12">
        <f>Acuerdos!H196</f>
        <v>8000000</v>
      </c>
      <c r="G55" s="12">
        <f>F55</f>
        <v>8000000</v>
      </c>
      <c r="H55" s="46"/>
      <c r="I55" s="46"/>
      <c r="J55" s="12" t="str">
        <f>Acuerdos!I196</f>
        <v>Presidente de PDVSA, Eulogio Del Pino (49%)</v>
      </c>
      <c r="K55" s="6" t="s">
        <v>33</v>
      </c>
      <c r="L55" s="11">
        <v>41849</v>
      </c>
      <c r="M55" s="19">
        <v>2017</v>
      </c>
      <c r="N55" s="6" t="s">
        <v>626</v>
      </c>
      <c r="O55" s="19" t="s">
        <v>1229</v>
      </c>
      <c r="P55" s="19" t="s">
        <v>1313</v>
      </c>
      <c r="Q55" s="56" t="s">
        <v>1314</v>
      </c>
      <c r="R55" s="47" t="s">
        <v>1315</v>
      </c>
      <c r="S55" s="51" t="s">
        <v>1316</v>
      </c>
    </row>
    <row r="56" spans="1:19" ht="38.25">
      <c r="A56" s="5">
        <v>54</v>
      </c>
      <c r="B56" s="5" t="s">
        <v>855</v>
      </c>
      <c r="C56" s="49"/>
      <c r="D56" s="3" t="s">
        <v>32</v>
      </c>
      <c r="E56" s="40" t="s">
        <v>1114</v>
      </c>
      <c r="F56" s="12">
        <v>480000000</v>
      </c>
      <c r="G56" s="46"/>
      <c r="H56" s="46"/>
      <c r="I56" s="12">
        <v>480000000</v>
      </c>
      <c r="J56" s="12">
        <v>31892420.440000001</v>
      </c>
      <c r="K56" s="6" t="s">
        <v>33</v>
      </c>
      <c r="L56" s="2">
        <v>42267</v>
      </c>
      <c r="M56" s="19"/>
      <c r="N56" s="43" t="s">
        <v>94</v>
      </c>
      <c r="O56" s="19"/>
      <c r="P56" s="19"/>
      <c r="Q56" s="58" t="s">
        <v>1317</v>
      </c>
      <c r="R56" s="47"/>
      <c r="S56" s="51" t="s">
        <v>857</v>
      </c>
    </row>
    <row r="57" spans="1:19" ht="38.25">
      <c r="A57" s="5">
        <v>55</v>
      </c>
      <c r="B57" s="1" t="s">
        <v>1318</v>
      </c>
      <c r="C57" s="49"/>
      <c r="D57" s="6" t="s">
        <v>1197</v>
      </c>
      <c r="E57" s="40" t="s">
        <v>1114</v>
      </c>
      <c r="F57" s="12"/>
      <c r="G57" s="6"/>
      <c r="H57" s="6"/>
      <c r="I57" s="6"/>
      <c r="J57" s="12"/>
      <c r="K57" s="6" t="s">
        <v>33</v>
      </c>
      <c r="L57" s="6">
        <v>2016</v>
      </c>
      <c r="M57" s="19"/>
      <c r="N57" s="43" t="s">
        <v>94</v>
      </c>
      <c r="O57" s="19"/>
      <c r="P57" s="19"/>
      <c r="Q57" s="58" t="s">
        <v>1317</v>
      </c>
      <c r="R57" s="47"/>
      <c r="S57" s="69" t="s">
        <v>126</v>
      </c>
    </row>
    <row r="58" spans="1:19" ht="76.5">
      <c r="A58" s="5"/>
      <c r="B58" s="5" t="s">
        <v>1319</v>
      </c>
      <c r="C58" s="49" t="s">
        <v>1320</v>
      </c>
      <c r="D58" s="6" t="s">
        <v>73</v>
      </c>
      <c r="E58" s="88" t="s">
        <v>78</v>
      </c>
      <c r="F58" s="12">
        <v>500000000</v>
      </c>
      <c r="G58" s="12">
        <v>500000000</v>
      </c>
      <c r="H58" s="46"/>
      <c r="I58" s="46"/>
      <c r="J58" s="12">
        <v>500000000</v>
      </c>
      <c r="K58" s="6" t="s">
        <v>33</v>
      </c>
      <c r="L58" s="11">
        <v>42421</v>
      </c>
      <c r="M58" s="19">
        <v>2016</v>
      </c>
      <c r="N58" s="26" t="s">
        <v>626</v>
      </c>
      <c r="O58" s="19" t="s">
        <v>1229</v>
      </c>
      <c r="P58" s="35" t="s">
        <v>1321</v>
      </c>
      <c r="Q58" s="56" t="s">
        <v>1322</v>
      </c>
      <c r="R58" s="47" t="s">
        <v>1323</v>
      </c>
      <c r="S58" s="89" t="s">
        <v>867</v>
      </c>
    </row>
    <row r="59" spans="1:19" ht="76.5">
      <c r="A59" s="5">
        <v>56</v>
      </c>
      <c r="B59" s="5" t="s">
        <v>1324</v>
      </c>
      <c r="C59" s="49" t="s">
        <v>864</v>
      </c>
      <c r="D59" s="6" t="s">
        <v>73</v>
      </c>
      <c r="E59" s="62" t="s">
        <v>78</v>
      </c>
      <c r="F59" s="12">
        <v>500000000</v>
      </c>
      <c r="G59" s="12">
        <v>500000000</v>
      </c>
      <c r="H59" s="46"/>
      <c r="I59" s="46"/>
      <c r="J59" s="12">
        <v>500000000</v>
      </c>
      <c r="K59" s="6" t="s">
        <v>33</v>
      </c>
      <c r="L59" s="11">
        <v>42421</v>
      </c>
      <c r="M59" s="19">
        <v>2016</v>
      </c>
      <c r="N59" s="4" t="s">
        <v>626</v>
      </c>
      <c r="O59" s="19" t="s">
        <v>1229</v>
      </c>
      <c r="P59" s="35" t="s">
        <v>1321</v>
      </c>
      <c r="Q59" s="56" t="s">
        <v>1314</v>
      </c>
      <c r="R59" s="47" t="s">
        <v>1323</v>
      </c>
      <c r="S59" s="78" t="s">
        <v>867</v>
      </c>
    </row>
    <row r="60" spans="1:19" ht="72">
      <c r="A60" s="5">
        <v>57</v>
      </c>
      <c r="B60" s="1" t="s">
        <v>1325</v>
      </c>
      <c r="C60" s="49" t="s">
        <v>874</v>
      </c>
      <c r="D60" s="6" t="s">
        <v>73</v>
      </c>
      <c r="E60" s="6" t="s">
        <v>875</v>
      </c>
      <c r="F60" s="12">
        <v>1500000000</v>
      </c>
      <c r="G60" s="12">
        <v>1500000000</v>
      </c>
      <c r="H60" s="46"/>
      <c r="I60" s="46"/>
      <c r="J60" s="12">
        <v>1500000000</v>
      </c>
      <c r="K60" s="6" t="s">
        <v>33</v>
      </c>
      <c r="L60" s="11">
        <v>42675</v>
      </c>
      <c r="M60" s="19">
        <v>2019</v>
      </c>
      <c r="N60" s="4" t="s">
        <v>626</v>
      </c>
      <c r="O60" s="19" t="s">
        <v>1326</v>
      </c>
      <c r="P60" s="19"/>
      <c r="Q60" s="49" t="s">
        <v>1327</v>
      </c>
      <c r="R60" s="54" t="s">
        <v>880</v>
      </c>
      <c r="S60" s="90" t="s">
        <v>878</v>
      </c>
    </row>
    <row r="61" spans="1:19" ht="45">
      <c r="A61" s="5">
        <v>58</v>
      </c>
      <c r="B61" s="91" t="s">
        <v>1328</v>
      </c>
      <c r="C61" s="92" t="s">
        <v>1329</v>
      </c>
      <c r="D61" s="14" t="s">
        <v>183</v>
      </c>
      <c r="E61" s="27" t="s">
        <v>908</v>
      </c>
      <c r="F61" s="24"/>
      <c r="G61" s="28"/>
      <c r="I61" s="28"/>
      <c r="J61" s="28"/>
      <c r="K61" s="20" t="s">
        <v>33</v>
      </c>
      <c r="L61" s="33">
        <v>43063</v>
      </c>
      <c r="M61" s="19">
        <v>20219</v>
      </c>
      <c r="N61" s="5" t="s">
        <v>1330</v>
      </c>
      <c r="O61" s="19"/>
      <c r="P61" s="19"/>
      <c r="Q61" s="56" t="s">
        <v>1331</v>
      </c>
      <c r="R61" s="67"/>
      <c r="S61" s="93" t="s">
        <v>1332</v>
      </c>
    </row>
    <row r="62" spans="1:19" ht="101.25">
      <c r="A62" s="5">
        <v>59</v>
      </c>
      <c r="B62" s="5" t="s">
        <v>1333</v>
      </c>
      <c r="C62" s="49" t="s">
        <v>1334</v>
      </c>
      <c r="D62" s="6" t="s">
        <v>73</v>
      </c>
      <c r="E62" s="60" t="s">
        <v>1335</v>
      </c>
      <c r="F62" s="12">
        <v>6000000000</v>
      </c>
      <c r="G62" s="12">
        <v>6000000000</v>
      </c>
      <c r="H62" s="46"/>
      <c r="I62" s="46"/>
      <c r="J62" s="12">
        <v>6000000000</v>
      </c>
      <c r="K62" s="6" t="s">
        <v>33</v>
      </c>
      <c r="L62" s="11">
        <v>43087</v>
      </c>
      <c r="M62" s="19"/>
      <c r="N62" s="4" t="s">
        <v>626</v>
      </c>
      <c r="O62" s="19" t="s">
        <v>1336</v>
      </c>
      <c r="P62" s="19"/>
      <c r="Q62" s="56" t="s">
        <v>865</v>
      </c>
      <c r="R62" s="47" t="s">
        <v>1337</v>
      </c>
      <c r="S62" s="77" t="s">
        <v>1338</v>
      </c>
    </row>
    <row r="63" spans="1:19" ht="135">
      <c r="A63" s="5">
        <v>60</v>
      </c>
      <c r="B63" s="1" t="s">
        <v>1339</v>
      </c>
      <c r="C63" s="49" t="s">
        <v>1340</v>
      </c>
      <c r="D63" s="6" t="s">
        <v>107</v>
      </c>
      <c r="E63" s="70" t="s">
        <v>1341</v>
      </c>
      <c r="F63" s="24">
        <v>1000000000</v>
      </c>
      <c r="G63" s="24">
        <v>1000000000</v>
      </c>
      <c r="H63" s="46"/>
      <c r="I63" s="46"/>
      <c r="J63" s="24">
        <v>1000000000</v>
      </c>
      <c r="K63" s="6" t="s">
        <v>129</v>
      </c>
      <c r="L63" s="2">
        <v>43163</v>
      </c>
      <c r="M63" s="19"/>
      <c r="N63" s="4"/>
      <c r="O63" s="19" t="s">
        <v>1141</v>
      </c>
      <c r="P63" s="19"/>
      <c r="Q63" s="58" t="s">
        <v>1342</v>
      </c>
      <c r="R63" s="67"/>
      <c r="S63" s="55" t="s">
        <v>1343</v>
      </c>
    </row>
    <row r="64" spans="1:19" ht="51">
      <c r="A64" s="5">
        <v>61</v>
      </c>
      <c r="B64" s="1" t="s">
        <v>926</v>
      </c>
      <c r="C64" s="49" t="s">
        <v>927</v>
      </c>
      <c r="D64" s="6" t="s">
        <v>928</v>
      </c>
      <c r="E64" s="6" t="s">
        <v>29</v>
      </c>
      <c r="F64" s="24"/>
      <c r="G64" s="6"/>
      <c r="H64" s="6"/>
      <c r="I64" s="6"/>
      <c r="J64" s="28"/>
      <c r="K64" s="6" t="s">
        <v>157</v>
      </c>
      <c r="L64" s="2">
        <v>43163</v>
      </c>
      <c r="M64" s="19" t="s">
        <v>29</v>
      </c>
      <c r="N64" s="20" t="s">
        <v>929</v>
      </c>
      <c r="O64" s="19"/>
      <c r="P64" s="19"/>
      <c r="Q64" s="59"/>
      <c r="R64" s="67"/>
      <c r="S64" s="57" t="s">
        <v>931</v>
      </c>
    </row>
    <row r="65" spans="1:19" ht="63.75">
      <c r="A65" s="5">
        <v>62</v>
      </c>
      <c r="B65" s="1" t="s">
        <v>1344</v>
      </c>
      <c r="C65" s="94" t="s">
        <v>1345</v>
      </c>
      <c r="D65" s="3" t="s">
        <v>32</v>
      </c>
      <c r="E65" s="27" t="s">
        <v>1114</v>
      </c>
      <c r="F65" s="24">
        <v>200000000</v>
      </c>
      <c r="G65" s="28"/>
      <c r="H65" s="28"/>
      <c r="I65" s="28"/>
      <c r="J65" s="28"/>
      <c r="K65" s="20" t="s">
        <v>129</v>
      </c>
      <c r="L65" s="33">
        <v>43634</v>
      </c>
      <c r="M65" s="19"/>
      <c r="N65" s="5" t="s">
        <v>94</v>
      </c>
      <c r="O65" s="19"/>
      <c r="P65" s="19"/>
      <c r="Q65" s="58" t="s">
        <v>1317</v>
      </c>
      <c r="R65" s="67"/>
      <c r="S65" s="95" t="s">
        <v>1346</v>
      </c>
    </row>
    <row r="66" spans="1:19" ht="117" customHeight="1">
      <c r="A66" s="5">
        <v>63</v>
      </c>
      <c r="B66" s="35" t="s">
        <v>1347</v>
      </c>
      <c r="C66" s="56" t="s">
        <v>1348</v>
      </c>
      <c r="D66" s="19" t="s">
        <v>1081</v>
      </c>
      <c r="E66" s="96" t="s">
        <v>1349</v>
      </c>
      <c r="F66" s="97"/>
      <c r="G66" s="98"/>
      <c r="H66" s="98"/>
      <c r="I66" s="98"/>
      <c r="J66" s="97"/>
      <c r="K66" s="6" t="s">
        <v>1350</v>
      </c>
      <c r="L66" s="99">
        <v>43647</v>
      </c>
      <c r="M66" s="19"/>
      <c r="N66" s="100" t="s">
        <v>979</v>
      </c>
      <c r="O66" s="19" t="s">
        <v>1237</v>
      </c>
      <c r="P66" s="19" t="s">
        <v>1238</v>
      </c>
      <c r="Q66" s="35" t="s">
        <v>1351</v>
      </c>
      <c r="R66" s="101" t="s">
        <v>1352</v>
      </c>
      <c r="S66" s="102" t="s">
        <v>1353</v>
      </c>
    </row>
    <row r="67" spans="1:19" ht="81">
      <c r="A67" s="5">
        <v>64</v>
      </c>
      <c r="B67" s="6" t="s">
        <v>1354</v>
      </c>
      <c r="C67" s="56" t="s">
        <v>1355</v>
      </c>
      <c r="D67" s="19" t="s">
        <v>1081</v>
      </c>
      <c r="E67" s="6" t="s">
        <v>1049</v>
      </c>
      <c r="F67" s="103">
        <v>200000000</v>
      </c>
      <c r="G67" s="104"/>
      <c r="H67" s="104"/>
      <c r="I67" s="104"/>
      <c r="J67" s="103"/>
      <c r="K67" s="6" t="s">
        <v>1356</v>
      </c>
      <c r="L67" s="105">
        <v>44166</v>
      </c>
      <c r="M67" s="35"/>
      <c r="N67" s="35" t="s">
        <v>979</v>
      </c>
      <c r="O67" s="35"/>
      <c r="P67" s="35"/>
      <c r="Q67" s="106"/>
      <c r="R67" s="35" t="s">
        <v>1357</v>
      </c>
      <c r="S67" s="107" t="s">
        <v>1358</v>
      </c>
    </row>
    <row r="68" spans="1:19" ht="51">
      <c r="A68" s="5">
        <v>65</v>
      </c>
      <c r="B68" s="6" t="s">
        <v>1359</v>
      </c>
      <c r="C68" s="108" t="s">
        <v>1360</v>
      </c>
      <c r="D68" s="19" t="s">
        <v>44</v>
      </c>
      <c r="E68" s="6" t="s">
        <v>1361</v>
      </c>
      <c r="F68" s="97"/>
      <c r="G68" s="98"/>
      <c r="H68" s="98"/>
      <c r="I68" s="98"/>
      <c r="J68" s="97"/>
      <c r="K68" s="31" t="s">
        <v>129</v>
      </c>
      <c r="L68" s="99">
        <v>44317</v>
      </c>
      <c r="M68" s="19"/>
      <c r="N68" s="19" t="s">
        <v>1039</v>
      </c>
      <c r="O68" s="19"/>
      <c r="P68" s="19"/>
      <c r="Q68" s="109"/>
      <c r="R68" s="101" t="s">
        <v>1362</v>
      </c>
      <c r="S68" s="110" t="s">
        <v>1363</v>
      </c>
    </row>
    <row r="69" spans="1:19" ht="51">
      <c r="A69" s="5">
        <v>66</v>
      </c>
      <c r="B69" s="34" t="s">
        <v>1045</v>
      </c>
      <c r="C69" s="25" t="s">
        <v>1364</v>
      </c>
      <c r="D69" s="25" t="s">
        <v>1081</v>
      </c>
      <c r="E69" s="111" t="s">
        <v>1049</v>
      </c>
      <c r="F69" s="111"/>
      <c r="G69" s="111"/>
      <c r="H69" s="111"/>
      <c r="I69" s="111"/>
      <c r="J69" s="111"/>
      <c r="K69" s="25" t="s">
        <v>157</v>
      </c>
      <c r="L69" s="25" t="s">
        <v>1365</v>
      </c>
      <c r="M69" s="25"/>
      <c r="N69" s="25" t="s">
        <v>979</v>
      </c>
      <c r="O69" s="25"/>
      <c r="P69" s="25"/>
      <c r="Q69" s="25"/>
      <c r="R69" s="25" t="s">
        <v>1366</v>
      </c>
      <c r="S69" s="112" t="s">
        <v>1367</v>
      </c>
    </row>
    <row r="70" spans="1:19" ht="12.75">
      <c r="C70" s="113"/>
      <c r="E70" s="114"/>
      <c r="F70" s="115"/>
      <c r="G70" s="116"/>
      <c r="H70" s="116"/>
      <c r="I70" s="116"/>
      <c r="J70" s="115"/>
      <c r="K70" s="117"/>
      <c r="M70" s="118"/>
      <c r="O70" s="118"/>
      <c r="P70" s="118"/>
      <c r="Q70" s="118"/>
      <c r="R70" s="119"/>
      <c r="S70" s="120"/>
    </row>
    <row r="71" spans="1:19" ht="12.75">
      <c r="C71" s="113"/>
      <c r="E71" s="114"/>
      <c r="F71" s="115"/>
      <c r="G71" s="116"/>
      <c r="H71" s="116"/>
      <c r="I71" s="116"/>
      <c r="J71" s="115"/>
      <c r="K71" s="117"/>
      <c r="M71" s="118"/>
      <c r="O71" s="118"/>
      <c r="P71" s="118"/>
      <c r="Q71" s="118"/>
      <c r="R71" s="119"/>
      <c r="S71" s="120"/>
    </row>
    <row r="72" spans="1:19" ht="12.75">
      <c r="C72" s="113"/>
      <c r="E72" s="114"/>
      <c r="F72" s="115"/>
      <c r="G72" s="116"/>
      <c r="H72" s="116"/>
      <c r="I72" s="116"/>
      <c r="J72" s="115"/>
      <c r="K72" s="117"/>
      <c r="M72" s="118"/>
      <c r="O72" s="118"/>
      <c r="P72" s="118"/>
      <c r="Q72" s="118"/>
      <c r="R72" s="119"/>
      <c r="S72" s="120"/>
    </row>
    <row r="73" spans="1:19" ht="12.75">
      <c r="C73" s="113"/>
      <c r="E73" s="114"/>
      <c r="F73" s="115"/>
      <c r="G73" s="116"/>
      <c r="H73" s="116"/>
      <c r="I73" s="116"/>
      <c r="J73" s="115"/>
      <c r="K73" s="117"/>
      <c r="M73" s="118"/>
      <c r="O73" s="118"/>
      <c r="P73" s="118"/>
      <c r="Q73" s="118"/>
      <c r="R73" s="119"/>
      <c r="S73" s="120"/>
    </row>
    <row r="74" spans="1:19" ht="12.75">
      <c r="C74" s="113"/>
      <c r="E74" s="114"/>
      <c r="F74" s="115"/>
      <c r="G74" s="116"/>
      <c r="H74" s="116"/>
      <c r="I74" s="116"/>
      <c r="J74" s="115"/>
      <c r="K74" s="117"/>
      <c r="M74" s="118"/>
      <c r="O74" s="118"/>
      <c r="P74" s="118"/>
      <c r="Q74" s="118"/>
      <c r="R74" s="119"/>
      <c r="S74" s="120"/>
    </row>
    <row r="75" spans="1:19" ht="12.75">
      <c r="C75" s="113"/>
      <c r="E75" s="114"/>
      <c r="F75" s="115"/>
      <c r="G75" s="116"/>
      <c r="H75" s="116"/>
      <c r="I75" s="116"/>
      <c r="J75" s="115"/>
      <c r="K75" s="117"/>
      <c r="M75" s="118"/>
      <c r="O75" s="118"/>
      <c r="P75" s="118"/>
      <c r="Q75" s="118"/>
      <c r="R75" s="119"/>
      <c r="S75" s="120"/>
    </row>
    <row r="76" spans="1:19" ht="12.75">
      <c r="C76" s="113"/>
      <c r="E76" s="114"/>
      <c r="F76" s="115"/>
      <c r="G76" s="116"/>
      <c r="H76" s="116"/>
      <c r="I76" s="116"/>
      <c r="J76" s="115"/>
      <c r="K76" s="117"/>
      <c r="M76" s="118"/>
      <c r="O76" s="118"/>
      <c r="P76" s="118"/>
      <c r="Q76" s="118"/>
      <c r="R76" s="119"/>
      <c r="S76" s="120"/>
    </row>
    <row r="77" spans="1:19" ht="12.75">
      <c r="C77" s="113"/>
      <c r="E77" s="114"/>
      <c r="F77" s="115"/>
      <c r="G77" s="116"/>
      <c r="H77" s="116"/>
      <c r="I77" s="116"/>
      <c r="J77" s="115"/>
      <c r="K77" s="117"/>
      <c r="M77" s="118"/>
      <c r="O77" s="118"/>
      <c r="P77" s="118"/>
      <c r="Q77" s="118"/>
      <c r="R77" s="119"/>
      <c r="S77" s="120"/>
    </row>
    <row r="78" spans="1:19" ht="12.75">
      <c r="C78" s="113"/>
      <c r="E78" s="114"/>
      <c r="F78" s="115"/>
      <c r="G78" s="116"/>
      <c r="H78" s="116"/>
      <c r="I78" s="116"/>
      <c r="J78" s="115"/>
      <c r="K78" s="117"/>
      <c r="M78" s="118"/>
      <c r="O78" s="118"/>
      <c r="P78" s="118"/>
      <c r="Q78" s="118"/>
      <c r="R78" s="119"/>
      <c r="S78" s="120"/>
    </row>
    <row r="79" spans="1:19" ht="12.75">
      <c r="C79" s="113"/>
      <c r="E79" s="114"/>
      <c r="F79" s="115"/>
      <c r="G79" s="116"/>
      <c r="H79" s="116"/>
      <c r="I79" s="116"/>
      <c r="J79" s="115"/>
      <c r="K79" s="117"/>
      <c r="M79" s="118"/>
      <c r="O79" s="118"/>
      <c r="P79" s="118"/>
      <c r="Q79" s="118"/>
      <c r="R79" s="119"/>
      <c r="S79" s="120"/>
    </row>
    <row r="80" spans="1:19" ht="12.75">
      <c r="C80" s="113"/>
      <c r="E80" s="114"/>
      <c r="F80" s="115"/>
      <c r="G80" s="116"/>
      <c r="H80" s="116"/>
      <c r="I80" s="116"/>
      <c r="J80" s="115"/>
      <c r="K80" s="117"/>
      <c r="M80" s="118"/>
      <c r="O80" s="118"/>
      <c r="P80" s="118"/>
      <c r="Q80" s="118"/>
      <c r="R80" s="119"/>
      <c r="S80" s="120"/>
    </row>
    <row r="81" spans="3:19" ht="12.75">
      <c r="C81" s="113"/>
      <c r="E81" s="114"/>
      <c r="F81" s="115"/>
      <c r="G81" s="116"/>
      <c r="H81" s="116"/>
      <c r="I81" s="116"/>
      <c r="J81" s="115"/>
      <c r="K81" s="117"/>
      <c r="M81" s="118"/>
      <c r="O81" s="118"/>
      <c r="P81" s="118"/>
      <c r="Q81" s="118"/>
      <c r="R81" s="119"/>
      <c r="S81" s="120"/>
    </row>
    <row r="82" spans="3:19" ht="12.75">
      <c r="C82" s="113"/>
      <c r="E82" s="114"/>
      <c r="F82" s="115"/>
      <c r="G82" s="116"/>
      <c r="H82" s="116"/>
      <c r="I82" s="116"/>
      <c r="J82" s="115"/>
      <c r="K82" s="117"/>
      <c r="M82" s="118"/>
      <c r="O82" s="118"/>
      <c r="P82" s="118"/>
      <c r="Q82" s="118"/>
      <c r="R82" s="119"/>
      <c r="S82" s="120"/>
    </row>
    <row r="83" spans="3:19" ht="12.75">
      <c r="C83" s="113"/>
      <c r="E83" s="114"/>
      <c r="F83" s="115"/>
      <c r="G83" s="116"/>
      <c r="H83" s="116"/>
      <c r="I83" s="116"/>
      <c r="J83" s="115"/>
      <c r="K83" s="117"/>
      <c r="M83" s="118"/>
      <c r="O83" s="118"/>
      <c r="P83" s="118"/>
      <c r="Q83" s="118"/>
      <c r="R83" s="119"/>
      <c r="S83" s="120"/>
    </row>
    <row r="84" spans="3:19" ht="12.75">
      <c r="C84" s="113"/>
      <c r="E84" s="114"/>
      <c r="F84" s="115"/>
      <c r="G84" s="116"/>
      <c r="H84" s="116"/>
      <c r="I84" s="116"/>
      <c r="J84" s="115"/>
      <c r="K84" s="117"/>
      <c r="M84" s="118"/>
      <c r="O84" s="118"/>
      <c r="P84" s="118"/>
      <c r="Q84" s="118"/>
      <c r="R84" s="119"/>
      <c r="S84" s="120"/>
    </row>
    <row r="85" spans="3:19" ht="12.75">
      <c r="C85" s="113"/>
      <c r="E85" s="114"/>
      <c r="F85" s="115"/>
      <c r="G85" s="116"/>
      <c r="H85" s="116"/>
      <c r="I85" s="116"/>
      <c r="J85" s="115"/>
      <c r="K85" s="117"/>
      <c r="M85" s="118"/>
      <c r="O85" s="118"/>
      <c r="P85" s="118"/>
      <c r="Q85" s="118"/>
      <c r="R85" s="119"/>
      <c r="S85" s="120"/>
    </row>
    <row r="86" spans="3:19" ht="12.75">
      <c r="C86" s="113"/>
      <c r="E86" s="114"/>
      <c r="F86" s="115"/>
      <c r="G86" s="116"/>
      <c r="H86" s="116"/>
      <c r="I86" s="116"/>
      <c r="J86" s="115"/>
      <c r="K86" s="117"/>
      <c r="M86" s="118"/>
      <c r="O86" s="118"/>
      <c r="P86" s="118"/>
      <c r="Q86" s="118"/>
      <c r="R86" s="119"/>
      <c r="S86" s="120"/>
    </row>
    <row r="87" spans="3:19" ht="12.75">
      <c r="C87" s="113"/>
      <c r="E87" s="114"/>
      <c r="F87" s="115"/>
      <c r="G87" s="116"/>
      <c r="H87" s="116"/>
      <c r="I87" s="116"/>
      <c r="J87" s="115"/>
      <c r="K87" s="117"/>
      <c r="M87" s="118"/>
      <c r="O87" s="118"/>
      <c r="P87" s="118"/>
      <c r="Q87" s="118"/>
      <c r="R87" s="119"/>
      <c r="S87" s="120"/>
    </row>
    <row r="88" spans="3:19" ht="12.75">
      <c r="C88" s="113"/>
      <c r="E88" s="114"/>
      <c r="F88" s="115"/>
      <c r="G88" s="116"/>
      <c r="H88" s="116"/>
      <c r="I88" s="116"/>
      <c r="J88" s="115"/>
      <c r="K88" s="117"/>
      <c r="M88" s="118"/>
      <c r="O88" s="118"/>
      <c r="P88" s="118"/>
      <c r="Q88" s="118"/>
      <c r="R88" s="119"/>
      <c r="S88" s="120"/>
    </row>
    <row r="89" spans="3:19" ht="12.75">
      <c r="C89" s="113"/>
      <c r="E89" s="114"/>
      <c r="F89" s="115"/>
      <c r="G89" s="116"/>
      <c r="H89" s="116"/>
      <c r="I89" s="116"/>
      <c r="J89" s="115"/>
      <c r="K89" s="117"/>
      <c r="M89" s="118"/>
      <c r="O89" s="118"/>
      <c r="P89" s="118"/>
      <c r="Q89" s="118"/>
      <c r="R89" s="119"/>
      <c r="S89" s="120"/>
    </row>
    <row r="90" spans="3:19" ht="12.75">
      <c r="C90" s="113"/>
      <c r="E90" s="114"/>
      <c r="F90" s="115"/>
      <c r="G90" s="116"/>
      <c r="H90" s="116"/>
      <c r="I90" s="116"/>
      <c r="J90" s="115"/>
      <c r="K90" s="117"/>
      <c r="M90" s="118"/>
      <c r="O90" s="118"/>
      <c r="P90" s="118"/>
      <c r="Q90" s="118"/>
      <c r="R90" s="119"/>
      <c r="S90" s="120"/>
    </row>
    <row r="91" spans="3:19" ht="12.75">
      <c r="C91" s="113"/>
      <c r="E91" s="114"/>
      <c r="F91" s="115"/>
      <c r="G91" s="116"/>
      <c r="H91" s="116"/>
      <c r="I91" s="116"/>
      <c r="J91" s="115"/>
      <c r="K91" s="117"/>
      <c r="M91" s="118"/>
      <c r="O91" s="118"/>
      <c r="P91" s="118"/>
      <c r="Q91" s="118"/>
      <c r="R91" s="119"/>
      <c r="S91" s="120"/>
    </row>
    <row r="92" spans="3:19" ht="12.75">
      <c r="C92" s="113"/>
      <c r="E92" s="114"/>
      <c r="F92" s="115"/>
      <c r="G92" s="116"/>
      <c r="H92" s="116"/>
      <c r="I92" s="116"/>
      <c r="J92" s="115"/>
      <c r="K92" s="117"/>
      <c r="M92" s="118"/>
      <c r="O92" s="118"/>
      <c r="P92" s="118"/>
      <c r="Q92" s="118"/>
      <c r="R92" s="119"/>
      <c r="S92" s="120"/>
    </row>
    <row r="93" spans="3:19" ht="12.75">
      <c r="C93" s="113"/>
      <c r="E93" s="114"/>
      <c r="F93" s="115"/>
      <c r="G93" s="116"/>
      <c r="H93" s="116"/>
      <c r="I93" s="116"/>
      <c r="J93" s="115"/>
      <c r="K93" s="117"/>
      <c r="M93" s="118"/>
      <c r="O93" s="118"/>
      <c r="P93" s="118"/>
      <c r="Q93" s="118"/>
      <c r="R93" s="119"/>
      <c r="S93" s="120"/>
    </row>
    <row r="94" spans="3:19" ht="12.75">
      <c r="C94" s="113"/>
      <c r="E94" s="114"/>
      <c r="F94" s="115"/>
      <c r="G94" s="116"/>
      <c r="H94" s="116"/>
      <c r="I94" s="116"/>
      <c r="J94" s="115"/>
      <c r="K94" s="117"/>
      <c r="M94" s="118"/>
      <c r="O94" s="118"/>
      <c r="P94" s="118"/>
      <c r="Q94" s="118"/>
      <c r="R94" s="119"/>
      <c r="S94" s="120"/>
    </row>
    <row r="95" spans="3:19" ht="12.75">
      <c r="C95" s="113"/>
      <c r="E95" s="114"/>
      <c r="F95" s="115"/>
      <c r="G95" s="116"/>
      <c r="H95" s="116"/>
      <c r="I95" s="116"/>
      <c r="J95" s="115"/>
      <c r="K95" s="117"/>
      <c r="M95" s="118"/>
      <c r="O95" s="118"/>
      <c r="P95" s="118"/>
      <c r="Q95" s="118"/>
      <c r="R95" s="119"/>
      <c r="S95" s="120"/>
    </row>
    <row r="96" spans="3:19" ht="12.75">
      <c r="C96" s="113"/>
      <c r="E96" s="114"/>
      <c r="F96" s="115"/>
      <c r="G96" s="116"/>
      <c r="H96" s="116"/>
      <c r="I96" s="116"/>
      <c r="J96" s="115"/>
      <c r="K96" s="117"/>
      <c r="M96" s="118"/>
      <c r="O96" s="118"/>
      <c r="P96" s="118"/>
      <c r="Q96" s="118"/>
      <c r="R96" s="119"/>
      <c r="S96" s="120"/>
    </row>
    <row r="97" spans="3:19" ht="12.75">
      <c r="C97" s="113"/>
      <c r="E97" s="114"/>
      <c r="F97" s="115"/>
      <c r="G97" s="116"/>
      <c r="H97" s="116"/>
      <c r="I97" s="116"/>
      <c r="J97" s="115"/>
      <c r="K97" s="117"/>
      <c r="M97" s="118"/>
      <c r="O97" s="118"/>
      <c r="P97" s="118"/>
      <c r="Q97" s="118"/>
      <c r="R97" s="119"/>
      <c r="S97" s="120"/>
    </row>
    <row r="98" spans="3:19" ht="12.75">
      <c r="C98" s="113"/>
      <c r="E98" s="114"/>
      <c r="F98" s="115"/>
      <c r="G98" s="116"/>
      <c r="H98" s="116"/>
      <c r="I98" s="116"/>
      <c r="J98" s="115"/>
      <c r="K98" s="117"/>
      <c r="M98" s="118"/>
      <c r="O98" s="118"/>
      <c r="P98" s="118"/>
      <c r="Q98" s="118"/>
      <c r="R98" s="119"/>
      <c r="S98" s="120"/>
    </row>
    <row r="99" spans="3:19" ht="12.75">
      <c r="C99" s="113"/>
      <c r="E99" s="114"/>
      <c r="F99" s="115"/>
      <c r="G99" s="116"/>
      <c r="H99" s="116"/>
      <c r="I99" s="116"/>
      <c r="J99" s="115"/>
      <c r="K99" s="117"/>
      <c r="M99" s="118"/>
      <c r="O99" s="118"/>
      <c r="P99" s="118"/>
      <c r="Q99" s="118"/>
      <c r="R99" s="119"/>
      <c r="S99" s="120"/>
    </row>
    <row r="100" spans="3:19" ht="12.75">
      <c r="C100" s="113"/>
      <c r="E100" s="114"/>
      <c r="F100" s="115"/>
      <c r="G100" s="116"/>
      <c r="H100" s="116"/>
      <c r="I100" s="116"/>
      <c r="J100" s="115"/>
      <c r="K100" s="117"/>
      <c r="M100" s="118"/>
      <c r="O100" s="118"/>
      <c r="P100" s="118"/>
      <c r="Q100" s="118"/>
      <c r="R100" s="119"/>
      <c r="S100" s="120"/>
    </row>
    <row r="101" spans="3:19" ht="12.75">
      <c r="C101" s="113"/>
      <c r="E101" s="114"/>
      <c r="F101" s="115"/>
      <c r="G101" s="116"/>
      <c r="H101" s="116"/>
      <c r="I101" s="116"/>
      <c r="J101" s="115"/>
      <c r="K101" s="117"/>
      <c r="M101" s="118"/>
      <c r="O101" s="118"/>
      <c r="P101" s="118"/>
      <c r="Q101" s="118"/>
      <c r="R101" s="119"/>
      <c r="S101" s="120"/>
    </row>
    <row r="102" spans="3:19" ht="12.75">
      <c r="C102" s="113"/>
      <c r="E102" s="114"/>
      <c r="F102" s="115"/>
      <c r="G102" s="116"/>
      <c r="H102" s="116"/>
      <c r="I102" s="116"/>
      <c r="J102" s="115"/>
      <c r="K102" s="117"/>
      <c r="M102" s="118"/>
      <c r="O102" s="118"/>
      <c r="P102" s="118"/>
      <c r="Q102" s="118"/>
      <c r="R102" s="119"/>
      <c r="S102" s="120"/>
    </row>
    <row r="103" spans="3:19" ht="12.75">
      <c r="C103" s="113"/>
      <c r="E103" s="114"/>
      <c r="F103" s="115"/>
      <c r="G103" s="116"/>
      <c r="H103" s="116"/>
      <c r="I103" s="116"/>
      <c r="J103" s="115"/>
      <c r="K103" s="117"/>
      <c r="M103" s="118"/>
      <c r="O103" s="118"/>
      <c r="P103" s="118"/>
      <c r="Q103" s="118"/>
      <c r="R103" s="119"/>
      <c r="S103" s="120"/>
    </row>
    <row r="104" spans="3:19" ht="12.75">
      <c r="C104" s="113"/>
      <c r="E104" s="114"/>
      <c r="F104" s="115"/>
      <c r="G104" s="116"/>
      <c r="H104" s="116"/>
      <c r="I104" s="116"/>
      <c r="J104" s="115"/>
      <c r="K104" s="117"/>
      <c r="M104" s="118"/>
      <c r="O104" s="118"/>
      <c r="P104" s="118"/>
      <c r="Q104" s="118"/>
      <c r="R104" s="119"/>
      <c r="S104" s="120"/>
    </row>
    <row r="105" spans="3:19" ht="12.75">
      <c r="C105" s="113"/>
      <c r="E105" s="114"/>
      <c r="F105" s="115"/>
      <c r="G105" s="116"/>
      <c r="H105" s="116"/>
      <c r="I105" s="116"/>
      <c r="J105" s="115"/>
      <c r="K105" s="117"/>
      <c r="M105" s="118"/>
      <c r="O105" s="118"/>
      <c r="P105" s="118"/>
      <c r="Q105" s="118"/>
      <c r="R105" s="119"/>
      <c r="S105" s="120"/>
    </row>
    <row r="106" spans="3:19" ht="12.75">
      <c r="C106" s="113"/>
      <c r="E106" s="114"/>
      <c r="F106" s="115"/>
      <c r="G106" s="116"/>
      <c r="H106" s="116"/>
      <c r="I106" s="116"/>
      <c r="J106" s="115"/>
      <c r="K106" s="117"/>
      <c r="M106" s="118"/>
      <c r="O106" s="118"/>
      <c r="P106" s="118"/>
      <c r="Q106" s="118"/>
      <c r="R106" s="119"/>
      <c r="S106" s="120"/>
    </row>
    <row r="107" spans="3:19" ht="12.75">
      <c r="C107" s="113"/>
      <c r="E107" s="114"/>
      <c r="F107" s="115"/>
      <c r="G107" s="116"/>
      <c r="H107" s="116"/>
      <c r="I107" s="116"/>
      <c r="J107" s="115"/>
      <c r="K107" s="117"/>
      <c r="M107" s="118"/>
      <c r="O107" s="118"/>
      <c r="P107" s="118"/>
      <c r="Q107" s="118"/>
      <c r="R107" s="119"/>
      <c r="S107" s="120"/>
    </row>
    <row r="108" spans="3:19" ht="12.75">
      <c r="C108" s="113"/>
      <c r="E108" s="114"/>
      <c r="F108" s="115"/>
      <c r="G108" s="116"/>
      <c r="H108" s="116"/>
      <c r="I108" s="116"/>
      <c r="J108" s="115"/>
      <c r="K108" s="117"/>
      <c r="M108" s="118"/>
      <c r="O108" s="118"/>
      <c r="P108" s="118"/>
      <c r="Q108" s="118"/>
      <c r="R108" s="119"/>
      <c r="S108" s="120"/>
    </row>
    <row r="109" spans="3:19" ht="12.75">
      <c r="C109" s="113"/>
      <c r="E109" s="114"/>
      <c r="F109" s="115"/>
      <c r="G109" s="116"/>
      <c r="H109" s="116"/>
      <c r="I109" s="116"/>
      <c r="J109" s="115"/>
      <c r="K109" s="117"/>
      <c r="M109" s="118"/>
      <c r="O109" s="118"/>
      <c r="P109" s="118"/>
      <c r="Q109" s="118"/>
      <c r="R109" s="119"/>
      <c r="S109" s="120"/>
    </row>
    <row r="110" spans="3:19" ht="12.75">
      <c r="C110" s="113"/>
      <c r="E110" s="114"/>
      <c r="F110" s="115"/>
      <c r="G110" s="116"/>
      <c r="H110" s="116"/>
      <c r="I110" s="116"/>
      <c r="J110" s="115"/>
      <c r="K110" s="117"/>
      <c r="M110" s="118"/>
      <c r="O110" s="118"/>
      <c r="P110" s="118"/>
      <c r="Q110" s="118"/>
      <c r="R110" s="119"/>
      <c r="S110" s="120"/>
    </row>
    <row r="111" spans="3:19" ht="12.75">
      <c r="C111" s="113"/>
      <c r="E111" s="114"/>
      <c r="F111" s="115"/>
      <c r="G111" s="116"/>
      <c r="H111" s="116"/>
      <c r="I111" s="116"/>
      <c r="J111" s="115"/>
      <c r="K111" s="117"/>
      <c r="M111" s="118"/>
      <c r="O111" s="118"/>
      <c r="P111" s="118"/>
      <c r="Q111" s="118"/>
      <c r="R111" s="119"/>
      <c r="S111" s="120"/>
    </row>
    <row r="112" spans="3:19" ht="12.75">
      <c r="C112" s="113"/>
      <c r="E112" s="114"/>
      <c r="F112" s="115"/>
      <c r="G112" s="116"/>
      <c r="H112" s="116"/>
      <c r="I112" s="116"/>
      <c r="J112" s="115"/>
      <c r="K112" s="117"/>
      <c r="M112" s="118"/>
      <c r="O112" s="118"/>
      <c r="P112" s="118"/>
      <c r="Q112" s="118"/>
      <c r="R112" s="119"/>
      <c r="S112" s="120"/>
    </row>
    <row r="113" spans="3:19" ht="12.75">
      <c r="C113" s="113"/>
      <c r="E113" s="114"/>
      <c r="F113" s="115"/>
      <c r="G113" s="116"/>
      <c r="H113" s="116"/>
      <c r="I113" s="116"/>
      <c r="J113" s="115"/>
      <c r="K113" s="117"/>
      <c r="M113" s="118"/>
      <c r="O113" s="118"/>
      <c r="P113" s="118"/>
      <c r="Q113" s="118"/>
      <c r="R113" s="119"/>
      <c r="S113" s="120"/>
    </row>
    <row r="114" spans="3:19" ht="12.75">
      <c r="C114" s="113"/>
      <c r="E114" s="114"/>
      <c r="F114" s="115"/>
      <c r="G114" s="116"/>
      <c r="H114" s="116"/>
      <c r="I114" s="116"/>
      <c r="J114" s="115"/>
      <c r="K114" s="117"/>
      <c r="M114" s="118"/>
      <c r="O114" s="118"/>
      <c r="P114" s="118"/>
      <c r="Q114" s="118"/>
      <c r="R114" s="119"/>
      <c r="S114" s="120"/>
    </row>
    <row r="115" spans="3:19" ht="12.75">
      <c r="C115" s="113"/>
      <c r="E115" s="114"/>
      <c r="F115" s="115"/>
      <c r="G115" s="116"/>
      <c r="H115" s="116"/>
      <c r="I115" s="116"/>
      <c r="J115" s="115"/>
      <c r="K115" s="117"/>
      <c r="M115" s="118"/>
      <c r="O115" s="118"/>
      <c r="P115" s="118"/>
      <c r="Q115" s="118"/>
      <c r="R115" s="119"/>
      <c r="S115" s="120"/>
    </row>
    <row r="116" spans="3:19" ht="12.75">
      <c r="C116" s="113"/>
      <c r="E116" s="114"/>
      <c r="F116" s="115"/>
      <c r="G116" s="116"/>
      <c r="H116" s="116"/>
      <c r="I116" s="116"/>
      <c r="J116" s="115"/>
      <c r="K116" s="117"/>
      <c r="M116" s="118"/>
      <c r="O116" s="118"/>
      <c r="P116" s="118"/>
      <c r="Q116" s="118"/>
      <c r="R116" s="119"/>
      <c r="S116" s="120"/>
    </row>
    <row r="117" spans="3:19" ht="12.75">
      <c r="C117" s="113"/>
      <c r="E117" s="114"/>
      <c r="F117" s="115"/>
      <c r="G117" s="116"/>
      <c r="H117" s="116"/>
      <c r="I117" s="116"/>
      <c r="J117" s="115"/>
      <c r="K117" s="117"/>
      <c r="M117" s="118"/>
      <c r="O117" s="118"/>
      <c r="P117" s="118"/>
      <c r="Q117" s="118"/>
      <c r="R117" s="119"/>
      <c r="S117" s="120"/>
    </row>
    <row r="118" spans="3:19" ht="12.75">
      <c r="C118" s="113"/>
      <c r="E118" s="114"/>
      <c r="F118" s="115"/>
      <c r="G118" s="116"/>
      <c r="H118" s="116"/>
      <c r="I118" s="116"/>
      <c r="J118" s="115"/>
      <c r="K118" s="117"/>
      <c r="M118" s="118"/>
      <c r="O118" s="118"/>
      <c r="P118" s="118"/>
      <c r="Q118" s="118"/>
      <c r="R118" s="119"/>
      <c r="S118" s="120"/>
    </row>
    <row r="119" spans="3:19" ht="12.75">
      <c r="C119" s="113"/>
      <c r="E119" s="114"/>
      <c r="F119" s="115"/>
      <c r="G119" s="116"/>
      <c r="H119" s="116"/>
      <c r="I119" s="116"/>
      <c r="J119" s="115"/>
      <c r="K119" s="117"/>
      <c r="M119" s="118"/>
      <c r="O119" s="118"/>
      <c r="P119" s="118"/>
      <c r="Q119" s="118"/>
      <c r="R119" s="119"/>
      <c r="S119" s="120"/>
    </row>
    <row r="120" spans="3:19" ht="12.75">
      <c r="C120" s="113"/>
      <c r="E120" s="114"/>
      <c r="F120" s="115"/>
      <c r="G120" s="116"/>
      <c r="H120" s="116"/>
      <c r="I120" s="116"/>
      <c r="J120" s="115"/>
      <c r="K120" s="117"/>
      <c r="M120" s="118"/>
      <c r="O120" s="118"/>
      <c r="P120" s="118"/>
      <c r="Q120" s="118"/>
      <c r="R120" s="119"/>
      <c r="S120" s="120"/>
    </row>
    <row r="121" spans="3:19" ht="12.75">
      <c r="C121" s="113"/>
      <c r="E121" s="114"/>
      <c r="F121" s="115"/>
      <c r="G121" s="116"/>
      <c r="H121" s="116"/>
      <c r="I121" s="116"/>
      <c r="J121" s="115"/>
      <c r="K121" s="117"/>
      <c r="M121" s="118"/>
      <c r="O121" s="118"/>
      <c r="P121" s="118"/>
      <c r="Q121" s="118"/>
      <c r="R121" s="119"/>
      <c r="S121" s="120"/>
    </row>
    <row r="122" spans="3:19" ht="12.75">
      <c r="C122" s="113"/>
      <c r="E122" s="114"/>
      <c r="F122" s="115"/>
      <c r="G122" s="116"/>
      <c r="H122" s="116"/>
      <c r="I122" s="116"/>
      <c r="J122" s="115"/>
      <c r="K122" s="117"/>
      <c r="M122" s="118"/>
      <c r="O122" s="118"/>
      <c r="P122" s="118"/>
      <c r="Q122" s="118"/>
      <c r="R122" s="119"/>
      <c r="S122" s="120"/>
    </row>
    <row r="123" spans="3:19" ht="12.75">
      <c r="C123" s="113"/>
      <c r="E123" s="114"/>
      <c r="F123" s="115"/>
      <c r="G123" s="116"/>
      <c r="H123" s="116"/>
      <c r="I123" s="116"/>
      <c r="J123" s="115"/>
      <c r="K123" s="117"/>
      <c r="M123" s="118"/>
      <c r="O123" s="118"/>
      <c r="P123" s="118"/>
      <c r="Q123" s="118"/>
      <c r="R123" s="119"/>
      <c r="S123" s="120"/>
    </row>
    <row r="124" spans="3:19" ht="12.75">
      <c r="C124" s="113"/>
      <c r="E124" s="114"/>
      <c r="F124" s="115"/>
      <c r="G124" s="116"/>
      <c r="H124" s="116"/>
      <c r="I124" s="116"/>
      <c r="J124" s="115"/>
      <c r="K124" s="117"/>
      <c r="M124" s="118"/>
      <c r="O124" s="118"/>
      <c r="P124" s="118"/>
      <c r="Q124" s="118"/>
      <c r="R124" s="119"/>
      <c r="S124" s="120"/>
    </row>
    <row r="125" spans="3:19" ht="12.75">
      <c r="C125" s="113"/>
      <c r="E125" s="114"/>
      <c r="F125" s="115"/>
      <c r="G125" s="116"/>
      <c r="H125" s="116"/>
      <c r="I125" s="116"/>
      <c r="J125" s="115"/>
      <c r="K125" s="117"/>
      <c r="M125" s="118"/>
      <c r="O125" s="118"/>
      <c r="P125" s="118"/>
      <c r="Q125" s="118"/>
      <c r="R125" s="119"/>
      <c r="S125" s="120"/>
    </row>
    <row r="126" spans="3:19" ht="12.75">
      <c r="C126" s="113"/>
      <c r="E126" s="114"/>
      <c r="F126" s="115"/>
      <c r="G126" s="116"/>
      <c r="H126" s="116"/>
      <c r="I126" s="116"/>
      <c r="J126" s="115"/>
      <c r="K126" s="117"/>
      <c r="M126" s="118"/>
      <c r="O126" s="118"/>
      <c r="P126" s="118"/>
      <c r="Q126" s="118"/>
      <c r="R126" s="119"/>
      <c r="S126" s="120"/>
    </row>
    <row r="127" spans="3:19" ht="12.75">
      <c r="C127" s="113"/>
      <c r="E127" s="114"/>
      <c r="F127" s="115"/>
      <c r="G127" s="116"/>
      <c r="H127" s="116"/>
      <c r="I127" s="116"/>
      <c r="J127" s="115"/>
      <c r="K127" s="117"/>
      <c r="M127" s="118"/>
      <c r="O127" s="118"/>
      <c r="P127" s="118"/>
      <c r="Q127" s="118"/>
      <c r="R127" s="119"/>
      <c r="S127" s="120"/>
    </row>
    <row r="128" spans="3:19" ht="12.75">
      <c r="C128" s="113"/>
      <c r="E128" s="114"/>
      <c r="F128" s="115"/>
      <c r="G128" s="116"/>
      <c r="H128" s="116"/>
      <c r="I128" s="116"/>
      <c r="J128" s="115"/>
      <c r="K128" s="117"/>
      <c r="M128" s="118"/>
      <c r="O128" s="118"/>
      <c r="P128" s="118"/>
      <c r="Q128" s="118"/>
      <c r="R128" s="119"/>
      <c r="S128" s="120"/>
    </row>
    <row r="129" spans="3:19" ht="12.75">
      <c r="C129" s="113"/>
      <c r="E129" s="114"/>
      <c r="F129" s="115"/>
      <c r="G129" s="116"/>
      <c r="H129" s="116"/>
      <c r="I129" s="116"/>
      <c r="J129" s="115"/>
      <c r="K129" s="117"/>
      <c r="M129" s="118"/>
      <c r="O129" s="118"/>
      <c r="P129" s="118"/>
      <c r="Q129" s="118"/>
      <c r="R129" s="119"/>
      <c r="S129" s="120"/>
    </row>
    <row r="130" spans="3:19" ht="12.75">
      <c r="C130" s="113"/>
      <c r="E130" s="114"/>
      <c r="F130" s="115"/>
      <c r="G130" s="116"/>
      <c r="H130" s="116"/>
      <c r="I130" s="116"/>
      <c r="J130" s="115"/>
      <c r="K130" s="117"/>
      <c r="M130" s="118"/>
      <c r="O130" s="118"/>
      <c r="P130" s="118"/>
      <c r="Q130" s="118"/>
      <c r="R130" s="119"/>
      <c r="S130" s="120"/>
    </row>
    <row r="131" spans="3:19" ht="12.75">
      <c r="C131" s="113"/>
      <c r="E131" s="114"/>
      <c r="F131" s="115"/>
      <c r="G131" s="116"/>
      <c r="H131" s="116"/>
      <c r="I131" s="116"/>
      <c r="J131" s="115"/>
      <c r="K131" s="117"/>
      <c r="M131" s="118"/>
      <c r="O131" s="118"/>
      <c r="P131" s="118"/>
      <c r="Q131" s="118"/>
      <c r="R131" s="119"/>
      <c r="S131" s="120"/>
    </row>
    <row r="132" spans="3:19" ht="12.75">
      <c r="C132" s="113"/>
      <c r="E132" s="114"/>
      <c r="F132" s="115"/>
      <c r="G132" s="116"/>
      <c r="H132" s="116"/>
      <c r="I132" s="116"/>
      <c r="J132" s="115"/>
      <c r="K132" s="117"/>
      <c r="M132" s="118"/>
      <c r="O132" s="118"/>
      <c r="P132" s="118"/>
      <c r="Q132" s="118"/>
      <c r="R132" s="119"/>
      <c r="S132" s="120"/>
    </row>
    <row r="133" spans="3:19" ht="12.75">
      <c r="C133" s="113"/>
      <c r="E133" s="114"/>
      <c r="F133" s="115"/>
      <c r="G133" s="116"/>
      <c r="H133" s="116"/>
      <c r="I133" s="116"/>
      <c r="J133" s="115"/>
      <c r="K133" s="117"/>
      <c r="M133" s="118"/>
      <c r="O133" s="118"/>
      <c r="P133" s="118"/>
      <c r="Q133" s="118"/>
      <c r="R133" s="119"/>
      <c r="S133" s="120"/>
    </row>
    <row r="134" spans="3:19" ht="12.75">
      <c r="C134" s="113"/>
      <c r="E134" s="114"/>
      <c r="F134" s="115"/>
      <c r="G134" s="116"/>
      <c r="H134" s="116"/>
      <c r="I134" s="116"/>
      <c r="J134" s="115"/>
      <c r="K134" s="117"/>
      <c r="M134" s="118"/>
      <c r="O134" s="118"/>
      <c r="P134" s="118"/>
      <c r="Q134" s="118"/>
      <c r="R134" s="119"/>
      <c r="S134" s="120"/>
    </row>
    <row r="135" spans="3:19" ht="12.75">
      <c r="C135" s="113"/>
      <c r="E135" s="114"/>
      <c r="F135" s="115"/>
      <c r="G135" s="116"/>
      <c r="H135" s="116"/>
      <c r="I135" s="116"/>
      <c r="J135" s="115"/>
      <c r="K135" s="117"/>
      <c r="M135" s="118"/>
      <c r="O135" s="118"/>
      <c r="P135" s="118"/>
      <c r="Q135" s="118"/>
      <c r="R135" s="119"/>
      <c r="S135" s="120"/>
    </row>
    <row r="136" spans="3:19" ht="12.75">
      <c r="C136" s="113"/>
      <c r="E136" s="114"/>
      <c r="F136" s="115"/>
      <c r="G136" s="116"/>
      <c r="H136" s="116"/>
      <c r="I136" s="116"/>
      <c r="J136" s="115"/>
      <c r="K136" s="117"/>
      <c r="M136" s="118"/>
      <c r="O136" s="118"/>
      <c r="P136" s="118"/>
      <c r="Q136" s="118"/>
      <c r="R136" s="119"/>
      <c r="S136" s="120"/>
    </row>
    <row r="137" spans="3:19" ht="12.75">
      <c r="C137" s="113"/>
      <c r="E137" s="114"/>
      <c r="F137" s="115"/>
      <c r="G137" s="116"/>
      <c r="H137" s="116"/>
      <c r="I137" s="116"/>
      <c r="J137" s="115"/>
      <c r="K137" s="117"/>
      <c r="M137" s="118"/>
      <c r="O137" s="118"/>
      <c r="P137" s="118"/>
      <c r="Q137" s="118"/>
      <c r="R137" s="119"/>
      <c r="S137" s="120"/>
    </row>
    <row r="138" spans="3:19" ht="12.75">
      <c r="C138" s="113"/>
      <c r="E138" s="114"/>
      <c r="F138" s="115"/>
      <c r="G138" s="116"/>
      <c r="H138" s="116"/>
      <c r="I138" s="116"/>
      <c r="J138" s="115"/>
      <c r="K138" s="117"/>
      <c r="M138" s="118"/>
      <c r="O138" s="118"/>
      <c r="P138" s="118"/>
      <c r="Q138" s="118"/>
      <c r="R138" s="119"/>
      <c r="S138" s="120"/>
    </row>
    <row r="139" spans="3:19" ht="12.75">
      <c r="C139" s="113"/>
      <c r="E139" s="114"/>
      <c r="F139" s="115"/>
      <c r="G139" s="116"/>
      <c r="H139" s="116"/>
      <c r="I139" s="116"/>
      <c r="J139" s="115"/>
      <c r="K139" s="117"/>
      <c r="M139" s="118"/>
      <c r="O139" s="118"/>
      <c r="P139" s="118"/>
      <c r="Q139" s="118"/>
      <c r="R139" s="119"/>
      <c r="S139" s="120"/>
    </row>
    <row r="140" spans="3:19" ht="12.75">
      <c r="C140" s="113"/>
      <c r="E140" s="114"/>
      <c r="F140" s="115"/>
      <c r="G140" s="116"/>
      <c r="H140" s="116"/>
      <c r="I140" s="116"/>
      <c r="J140" s="115"/>
      <c r="K140" s="117"/>
      <c r="M140" s="118"/>
      <c r="O140" s="118"/>
      <c r="P140" s="118"/>
      <c r="Q140" s="118"/>
      <c r="R140" s="119"/>
      <c r="S140" s="120"/>
    </row>
    <row r="141" spans="3:19" ht="12.75">
      <c r="C141" s="113"/>
      <c r="E141" s="114"/>
      <c r="F141" s="115"/>
      <c r="G141" s="116"/>
      <c r="H141" s="116"/>
      <c r="I141" s="116"/>
      <c r="J141" s="115"/>
      <c r="K141" s="117"/>
      <c r="M141" s="118"/>
      <c r="O141" s="118"/>
      <c r="P141" s="118"/>
      <c r="Q141" s="118"/>
      <c r="R141" s="119"/>
      <c r="S141" s="120"/>
    </row>
    <row r="142" spans="3:19" ht="12.75">
      <c r="C142" s="113"/>
      <c r="E142" s="114"/>
      <c r="F142" s="115"/>
      <c r="G142" s="116"/>
      <c r="H142" s="116"/>
      <c r="I142" s="116"/>
      <c r="J142" s="115"/>
      <c r="K142" s="117"/>
      <c r="M142" s="118"/>
      <c r="O142" s="118"/>
      <c r="P142" s="118"/>
      <c r="Q142" s="118"/>
      <c r="R142" s="119"/>
      <c r="S142" s="120"/>
    </row>
    <row r="143" spans="3:19" ht="12.75">
      <c r="C143" s="113"/>
      <c r="E143" s="114"/>
      <c r="F143" s="115"/>
      <c r="G143" s="116"/>
      <c r="H143" s="116"/>
      <c r="I143" s="116"/>
      <c r="J143" s="115"/>
      <c r="K143" s="117"/>
      <c r="M143" s="118"/>
      <c r="O143" s="118"/>
      <c r="P143" s="118"/>
      <c r="Q143" s="118"/>
      <c r="R143" s="119"/>
      <c r="S143" s="120"/>
    </row>
    <row r="144" spans="3:19" ht="12.75">
      <c r="C144" s="113"/>
      <c r="E144" s="114"/>
      <c r="F144" s="115"/>
      <c r="G144" s="116"/>
      <c r="H144" s="116"/>
      <c r="I144" s="116"/>
      <c r="J144" s="115"/>
      <c r="K144" s="117"/>
      <c r="M144" s="118"/>
      <c r="O144" s="118"/>
      <c r="P144" s="118"/>
      <c r="Q144" s="118"/>
      <c r="R144" s="119"/>
      <c r="S144" s="120"/>
    </row>
    <row r="145" spans="3:19" ht="12.75">
      <c r="C145" s="113"/>
      <c r="E145" s="114"/>
      <c r="F145" s="115"/>
      <c r="G145" s="116"/>
      <c r="H145" s="116"/>
      <c r="I145" s="116"/>
      <c r="J145" s="115"/>
      <c r="K145" s="117"/>
      <c r="M145" s="118"/>
      <c r="O145" s="118"/>
      <c r="P145" s="118"/>
      <c r="Q145" s="118"/>
      <c r="R145" s="119"/>
      <c r="S145" s="120"/>
    </row>
    <row r="146" spans="3:19" ht="12.75">
      <c r="C146" s="113"/>
      <c r="E146" s="114"/>
      <c r="F146" s="115"/>
      <c r="G146" s="116"/>
      <c r="H146" s="116"/>
      <c r="I146" s="116"/>
      <c r="J146" s="115"/>
      <c r="K146" s="117"/>
      <c r="M146" s="118"/>
      <c r="O146" s="118"/>
      <c r="P146" s="118"/>
      <c r="Q146" s="118"/>
      <c r="R146" s="119"/>
      <c r="S146" s="120"/>
    </row>
    <row r="147" spans="3:19" ht="12.75">
      <c r="C147" s="113"/>
      <c r="E147" s="114"/>
      <c r="F147" s="115"/>
      <c r="G147" s="116"/>
      <c r="H147" s="116"/>
      <c r="I147" s="116"/>
      <c r="J147" s="115"/>
      <c r="K147" s="117"/>
      <c r="M147" s="118"/>
      <c r="O147" s="118"/>
      <c r="P147" s="118"/>
      <c r="Q147" s="118"/>
      <c r="R147" s="119"/>
      <c r="S147" s="120"/>
    </row>
    <row r="148" spans="3:19" ht="12.75">
      <c r="C148" s="113"/>
      <c r="E148" s="114"/>
      <c r="F148" s="115"/>
      <c r="G148" s="116"/>
      <c r="H148" s="116"/>
      <c r="I148" s="116"/>
      <c r="J148" s="115"/>
      <c r="K148" s="117"/>
      <c r="M148" s="118"/>
      <c r="O148" s="118"/>
      <c r="P148" s="118"/>
      <c r="Q148" s="118"/>
      <c r="R148" s="119"/>
      <c r="S148" s="120"/>
    </row>
    <row r="149" spans="3:19" ht="12.75">
      <c r="C149" s="113"/>
      <c r="E149" s="114"/>
      <c r="F149" s="115"/>
      <c r="G149" s="116"/>
      <c r="H149" s="116"/>
      <c r="I149" s="116"/>
      <c r="J149" s="115"/>
      <c r="K149" s="117"/>
      <c r="M149" s="118"/>
      <c r="O149" s="118"/>
      <c r="P149" s="118"/>
      <c r="Q149" s="118"/>
      <c r="R149" s="119"/>
      <c r="S149" s="120"/>
    </row>
    <row r="150" spans="3:19" ht="12.75">
      <c r="C150" s="113"/>
      <c r="E150" s="114"/>
      <c r="F150" s="115"/>
      <c r="G150" s="116"/>
      <c r="H150" s="116"/>
      <c r="I150" s="116"/>
      <c r="J150" s="115"/>
      <c r="K150" s="117"/>
      <c r="M150" s="118"/>
      <c r="O150" s="118"/>
      <c r="P150" s="118"/>
      <c r="Q150" s="118"/>
      <c r="R150" s="119"/>
      <c r="S150" s="120"/>
    </row>
    <row r="151" spans="3:19" ht="12.75">
      <c r="C151" s="113"/>
      <c r="E151" s="114"/>
      <c r="F151" s="115"/>
      <c r="G151" s="116"/>
      <c r="H151" s="116"/>
      <c r="I151" s="116"/>
      <c r="J151" s="115"/>
      <c r="K151" s="117"/>
      <c r="M151" s="118"/>
      <c r="O151" s="118"/>
      <c r="P151" s="118"/>
      <c r="Q151" s="118"/>
      <c r="R151" s="119"/>
      <c r="S151" s="120"/>
    </row>
    <row r="152" spans="3:19" ht="12.75">
      <c r="C152" s="113"/>
      <c r="E152" s="114"/>
      <c r="F152" s="115"/>
      <c r="G152" s="116"/>
      <c r="H152" s="116"/>
      <c r="I152" s="116"/>
      <c r="J152" s="115"/>
      <c r="K152" s="117"/>
      <c r="M152" s="118"/>
      <c r="O152" s="118"/>
      <c r="P152" s="118"/>
      <c r="Q152" s="118"/>
      <c r="R152" s="119"/>
      <c r="S152" s="120"/>
    </row>
    <row r="153" spans="3:19" ht="12.75">
      <c r="C153" s="113"/>
      <c r="E153" s="114"/>
      <c r="F153" s="115"/>
      <c r="G153" s="116"/>
      <c r="H153" s="116"/>
      <c r="I153" s="116"/>
      <c r="J153" s="115"/>
      <c r="K153" s="117"/>
      <c r="M153" s="118"/>
      <c r="O153" s="118"/>
      <c r="P153" s="118"/>
      <c r="Q153" s="118"/>
      <c r="R153" s="119"/>
      <c r="S153" s="120"/>
    </row>
    <row r="154" spans="3:19" ht="12.75">
      <c r="C154" s="113"/>
      <c r="E154" s="114"/>
      <c r="F154" s="115"/>
      <c r="G154" s="116"/>
      <c r="H154" s="116"/>
      <c r="I154" s="116"/>
      <c r="J154" s="115"/>
      <c r="K154" s="117"/>
      <c r="M154" s="118"/>
      <c r="O154" s="118"/>
      <c r="P154" s="118"/>
      <c r="Q154" s="118"/>
      <c r="R154" s="119"/>
      <c r="S154" s="120"/>
    </row>
    <row r="155" spans="3:19" ht="12.75">
      <c r="C155" s="113"/>
      <c r="E155" s="114"/>
      <c r="F155" s="115"/>
      <c r="G155" s="116"/>
      <c r="H155" s="116"/>
      <c r="I155" s="116"/>
      <c r="J155" s="115"/>
      <c r="K155" s="117"/>
      <c r="M155" s="118"/>
      <c r="O155" s="118"/>
      <c r="P155" s="118"/>
      <c r="Q155" s="118"/>
      <c r="R155" s="119"/>
      <c r="S155" s="120"/>
    </row>
    <row r="156" spans="3:19" ht="12.75">
      <c r="C156" s="113"/>
      <c r="E156" s="114"/>
      <c r="F156" s="115"/>
      <c r="G156" s="116"/>
      <c r="H156" s="116"/>
      <c r="I156" s="116"/>
      <c r="J156" s="115"/>
      <c r="K156" s="117"/>
      <c r="M156" s="118"/>
      <c r="O156" s="118"/>
      <c r="P156" s="118"/>
      <c r="Q156" s="118"/>
      <c r="R156" s="119"/>
      <c r="S156" s="120"/>
    </row>
    <row r="157" spans="3:19" ht="12.75">
      <c r="C157" s="113"/>
      <c r="E157" s="114"/>
      <c r="F157" s="115"/>
      <c r="G157" s="116"/>
      <c r="H157" s="116"/>
      <c r="I157" s="116"/>
      <c r="J157" s="115"/>
      <c r="K157" s="117"/>
      <c r="M157" s="118"/>
      <c r="O157" s="118"/>
      <c r="P157" s="118"/>
      <c r="Q157" s="118"/>
      <c r="R157" s="119"/>
      <c r="S157" s="120"/>
    </row>
    <row r="158" spans="3:19" ht="12.75">
      <c r="C158" s="113"/>
      <c r="E158" s="114"/>
      <c r="F158" s="115"/>
      <c r="G158" s="116"/>
      <c r="H158" s="116"/>
      <c r="I158" s="116"/>
      <c r="J158" s="115"/>
      <c r="K158" s="117"/>
      <c r="M158" s="118"/>
      <c r="O158" s="118"/>
      <c r="P158" s="118"/>
      <c r="Q158" s="118"/>
      <c r="R158" s="119"/>
      <c r="S158" s="120"/>
    </row>
    <row r="159" spans="3:19" ht="12.75">
      <c r="C159" s="113"/>
      <c r="E159" s="114"/>
      <c r="F159" s="115"/>
      <c r="G159" s="116"/>
      <c r="H159" s="116"/>
      <c r="I159" s="116"/>
      <c r="J159" s="115"/>
      <c r="K159" s="117"/>
      <c r="M159" s="118"/>
      <c r="O159" s="118"/>
      <c r="P159" s="118"/>
      <c r="Q159" s="118"/>
      <c r="R159" s="119"/>
      <c r="S159" s="120"/>
    </row>
    <row r="160" spans="3:19" ht="12.75">
      <c r="C160" s="113"/>
      <c r="E160" s="114"/>
      <c r="F160" s="115"/>
      <c r="G160" s="116"/>
      <c r="H160" s="116"/>
      <c r="I160" s="116"/>
      <c r="J160" s="115"/>
      <c r="K160" s="117"/>
      <c r="M160" s="118"/>
      <c r="O160" s="118"/>
      <c r="P160" s="118"/>
      <c r="Q160" s="118"/>
      <c r="R160" s="119"/>
      <c r="S160" s="120"/>
    </row>
    <row r="161" spans="3:19" ht="12.75">
      <c r="C161" s="113"/>
      <c r="E161" s="114"/>
      <c r="F161" s="115"/>
      <c r="G161" s="116"/>
      <c r="H161" s="116"/>
      <c r="I161" s="116"/>
      <c r="J161" s="115"/>
      <c r="K161" s="117"/>
      <c r="M161" s="118"/>
      <c r="O161" s="118"/>
      <c r="P161" s="118"/>
      <c r="Q161" s="118"/>
      <c r="R161" s="119"/>
      <c r="S161" s="120"/>
    </row>
    <row r="162" spans="3:19" ht="12.75">
      <c r="C162" s="113"/>
      <c r="E162" s="114"/>
      <c r="F162" s="115"/>
      <c r="G162" s="116"/>
      <c r="H162" s="116"/>
      <c r="I162" s="116"/>
      <c r="J162" s="115"/>
      <c r="K162" s="117"/>
      <c r="M162" s="118"/>
      <c r="O162" s="118"/>
      <c r="P162" s="118"/>
      <c r="Q162" s="118"/>
      <c r="R162" s="119"/>
      <c r="S162" s="120"/>
    </row>
    <row r="163" spans="3:19" ht="12.75">
      <c r="C163" s="113"/>
      <c r="E163" s="114"/>
      <c r="F163" s="115"/>
      <c r="G163" s="116"/>
      <c r="H163" s="116"/>
      <c r="I163" s="116"/>
      <c r="J163" s="115"/>
      <c r="K163" s="117"/>
      <c r="M163" s="118"/>
      <c r="O163" s="118"/>
      <c r="P163" s="118"/>
      <c r="Q163" s="118"/>
      <c r="R163" s="119"/>
      <c r="S163" s="120"/>
    </row>
    <row r="164" spans="3:19" ht="12.75">
      <c r="C164" s="113"/>
      <c r="E164" s="114"/>
      <c r="F164" s="115"/>
      <c r="G164" s="116"/>
      <c r="H164" s="116"/>
      <c r="I164" s="116"/>
      <c r="J164" s="115"/>
      <c r="K164" s="117"/>
      <c r="M164" s="118"/>
      <c r="O164" s="118"/>
      <c r="P164" s="118"/>
      <c r="Q164" s="118"/>
      <c r="R164" s="119"/>
      <c r="S164" s="120"/>
    </row>
    <row r="165" spans="3:19" ht="12.75">
      <c r="C165" s="113"/>
      <c r="E165" s="114"/>
      <c r="F165" s="115"/>
      <c r="G165" s="116"/>
      <c r="H165" s="116"/>
      <c r="I165" s="116"/>
      <c r="J165" s="115"/>
      <c r="K165" s="117"/>
      <c r="M165" s="118"/>
      <c r="O165" s="118"/>
      <c r="P165" s="118"/>
      <c r="Q165" s="118"/>
      <c r="R165" s="119"/>
      <c r="S165" s="120"/>
    </row>
    <row r="166" spans="3:19" ht="12.75">
      <c r="C166" s="113"/>
      <c r="E166" s="114"/>
      <c r="F166" s="115"/>
      <c r="G166" s="116"/>
      <c r="H166" s="116"/>
      <c r="I166" s="116"/>
      <c r="J166" s="115"/>
      <c r="K166" s="117"/>
      <c r="M166" s="118"/>
      <c r="O166" s="118"/>
      <c r="P166" s="118"/>
      <c r="Q166" s="118"/>
      <c r="R166" s="119"/>
      <c r="S166" s="120"/>
    </row>
    <row r="167" spans="3:19" ht="12.75">
      <c r="C167" s="113"/>
      <c r="E167" s="114"/>
      <c r="F167" s="115"/>
      <c r="G167" s="116"/>
      <c r="H167" s="116"/>
      <c r="I167" s="116"/>
      <c r="J167" s="115"/>
      <c r="K167" s="117"/>
      <c r="M167" s="118"/>
      <c r="O167" s="118"/>
      <c r="P167" s="118"/>
      <c r="Q167" s="118"/>
      <c r="R167" s="119"/>
      <c r="S167" s="120"/>
    </row>
    <row r="168" spans="3:19" ht="12.75">
      <c r="C168" s="113"/>
      <c r="E168" s="114"/>
      <c r="F168" s="115"/>
      <c r="G168" s="116"/>
      <c r="H168" s="116"/>
      <c r="I168" s="116"/>
      <c r="J168" s="115"/>
      <c r="K168" s="117"/>
      <c r="M168" s="118"/>
      <c r="O168" s="118"/>
      <c r="P168" s="118"/>
      <c r="Q168" s="118"/>
      <c r="R168" s="119"/>
      <c r="S168" s="120"/>
    </row>
    <row r="169" spans="3:19" ht="12.75">
      <c r="C169" s="113"/>
      <c r="E169" s="114"/>
      <c r="F169" s="115"/>
      <c r="G169" s="116"/>
      <c r="H169" s="116"/>
      <c r="I169" s="116"/>
      <c r="J169" s="115"/>
      <c r="K169" s="117"/>
      <c r="M169" s="118"/>
      <c r="O169" s="118"/>
      <c r="P169" s="118"/>
      <c r="Q169" s="118"/>
      <c r="R169" s="119"/>
      <c r="S169" s="120"/>
    </row>
    <row r="170" spans="3:19" ht="12.75">
      <c r="C170" s="113"/>
      <c r="E170" s="114"/>
      <c r="F170" s="115"/>
      <c r="G170" s="116"/>
      <c r="H170" s="116"/>
      <c r="I170" s="116"/>
      <c r="J170" s="115"/>
      <c r="K170" s="117"/>
      <c r="M170" s="118"/>
      <c r="O170" s="118"/>
      <c r="P170" s="118"/>
      <c r="Q170" s="118"/>
      <c r="R170" s="119"/>
      <c r="S170" s="120"/>
    </row>
    <row r="171" spans="3:19" ht="12.75">
      <c r="C171" s="113"/>
      <c r="E171" s="114"/>
      <c r="F171" s="115"/>
      <c r="G171" s="116"/>
      <c r="H171" s="116"/>
      <c r="I171" s="116"/>
      <c r="J171" s="115"/>
      <c r="K171" s="117"/>
      <c r="M171" s="118"/>
      <c r="O171" s="118"/>
      <c r="P171" s="118"/>
      <c r="Q171" s="118"/>
      <c r="R171" s="119"/>
      <c r="S171" s="120"/>
    </row>
    <row r="172" spans="3:19" ht="12.75">
      <c r="C172" s="113"/>
      <c r="E172" s="114"/>
      <c r="F172" s="115"/>
      <c r="G172" s="116"/>
      <c r="H172" s="116"/>
      <c r="I172" s="116"/>
      <c r="J172" s="115"/>
      <c r="K172" s="117"/>
      <c r="M172" s="118"/>
      <c r="O172" s="118"/>
      <c r="P172" s="118"/>
      <c r="Q172" s="118"/>
      <c r="R172" s="119"/>
      <c r="S172" s="120"/>
    </row>
    <row r="173" spans="3:19" ht="12.75">
      <c r="C173" s="113"/>
      <c r="E173" s="114"/>
      <c r="F173" s="115"/>
      <c r="G173" s="116"/>
      <c r="H173" s="116"/>
      <c r="I173" s="116"/>
      <c r="J173" s="115"/>
      <c r="K173" s="117"/>
      <c r="M173" s="118"/>
      <c r="O173" s="118"/>
      <c r="P173" s="118"/>
      <c r="Q173" s="118"/>
      <c r="R173" s="119"/>
      <c r="S173" s="120"/>
    </row>
    <row r="174" spans="3:19" ht="12.75">
      <c r="C174" s="113"/>
      <c r="E174" s="114"/>
      <c r="F174" s="115"/>
      <c r="G174" s="116"/>
      <c r="H174" s="116"/>
      <c r="I174" s="116"/>
      <c r="J174" s="115"/>
      <c r="K174" s="117"/>
      <c r="M174" s="118"/>
      <c r="O174" s="118"/>
      <c r="P174" s="118"/>
      <c r="Q174" s="118"/>
      <c r="R174" s="119"/>
      <c r="S174" s="120"/>
    </row>
    <row r="175" spans="3:19" ht="12.75">
      <c r="C175" s="113"/>
      <c r="E175" s="114"/>
      <c r="F175" s="115"/>
      <c r="G175" s="116"/>
      <c r="H175" s="116"/>
      <c r="I175" s="116"/>
      <c r="J175" s="115"/>
      <c r="K175" s="117"/>
      <c r="M175" s="118"/>
      <c r="O175" s="118"/>
      <c r="P175" s="118"/>
      <c r="Q175" s="118"/>
      <c r="R175" s="119"/>
      <c r="S175" s="120"/>
    </row>
    <row r="176" spans="3:19" ht="12.75">
      <c r="C176" s="113"/>
      <c r="E176" s="114"/>
      <c r="F176" s="115"/>
      <c r="G176" s="116"/>
      <c r="H176" s="116"/>
      <c r="I176" s="116"/>
      <c r="J176" s="115"/>
      <c r="K176" s="117"/>
      <c r="M176" s="118"/>
      <c r="O176" s="118"/>
      <c r="P176" s="118"/>
      <c r="Q176" s="118"/>
      <c r="R176" s="119"/>
      <c r="S176" s="120"/>
    </row>
    <row r="177" spans="3:19" ht="12.75">
      <c r="C177" s="113"/>
      <c r="E177" s="114"/>
      <c r="F177" s="115"/>
      <c r="G177" s="116"/>
      <c r="H177" s="116"/>
      <c r="I177" s="116"/>
      <c r="J177" s="115"/>
      <c r="K177" s="117"/>
      <c r="M177" s="118"/>
      <c r="O177" s="118"/>
      <c r="P177" s="118"/>
      <c r="Q177" s="118"/>
      <c r="R177" s="119"/>
      <c r="S177" s="120"/>
    </row>
    <row r="178" spans="3:19" ht="12.75">
      <c r="C178" s="113"/>
      <c r="E178" s="114"/>
      <c r="F178" s="115"/>
      <c r="G178" s="116"/>
      <c r="H178" s="116"/>
      <c r="I178" s="116"/>
      <c r="J178" s="115"/>
      <c r="K178" s="117"/>
      <c r="M178" s="118"/>
      <c r="O178" s="118"/>
      <c r="P178" s="118"/>
      <c r="Q178" s="118"/>
      <c r="R178" s="119"/>
      <c r="S178" s="120"/>
    </row>
    <row r="179" spans="3:19" ht="12.75">
      <c r="C179" s="113"/>
      <c r="E179" s="114"/>
      <c r="F179" s="115"/>
      <c r="G179" s="116"/>
      <c r="H179" s="116"/>
      <c r="I179" s="116"/>
      <c r="J179" s="115"/>
      <c r="K179" s="117"/>
      <c r="M179" s="118"/>
      <c r="O179" s="118"/>
      <c r="P179" s="118"/>
      <c r="Q179" s="118"/>
      <c r="R179" s="119"/>
      <c r="S179" s="120"/>
    </row>
    <row r="180" spans="3:19" ht="12.75">
      <c r="C180" s="113"/>
      <c r="E180" s="114"/>
      <c r="F180" s="115"/>
      <c r="G180" s="116"/>
      <c r="H180" s="116"/>
      <c r="I180" s="116"/>
      <c r="J180" s="115"/>
      <c r="K180" s="117"/>
      <c r="M180" s="118"/>
      <c r="O180" s="118"/>
      <c r="P180" s="118"/>
      <c r="Q180" s="118"/>
      <c r="R180" s="119"/>
      <c r="S180" s="120"/>
    </row>
    <row r="181" spans="3:19" ht="12.75">
      <c r="C181" s="113"/>
      <c r="E181" s="114"/>
      <c r="F181" s="115"/>
      <c r="G181" s="116"/>
      <c r="H181" s="116"/>
      <c r="I181" s="116"/>
      <c r="J181" s="115"/>
      <c r="K181" s="117"/>
      <c r="M181" s="118"/>
      <c r="O181" s="118"/>
      <c r="P181" s="118"/>
      <c r="Q181" s="118"/>
      <c r="R181" s="119"/>
      <c r="S181" s="120"/>
    </row>
    <row r="182" spans="3:19" ht="12.75">
      <c r="C182" s="113"/>
      <c r="E182" s="114"/>
      <c r="F182" s="115"/>
      <c r="G182" s="116"/>
      <c r="H182" s="116"/>
      <c r="I182" s="116"/>
      <c r="J182" s="115"/>
      <c r="K182" s="117"/>
      <c r="M182" s="118"/>
      <c r="O182" s="118"/>
      <c r="P182" s="118"/>
      <c r="Q182" s="118"/>
      <c r="R182" s="119"/>
      <c r="S182" s="120"/>
    </row>
    <row r="183" spans="3:19" ht="12.75">
      <c r="C183" s="113"/>
      <c r="E183" s="114"/>
      <c r="F183" s="115"/>
      <c r="G183" s="116"/>
      <c r="H183" s="116"/>
      <c r="I183" s="116"/>
      <c r="J183" s="115"/>
      <c r="K183" s="117"/>
      <c r="M183" s="118"/>
      <c r="O183" s="118"/>
      <c r="P183" s="118"/>
      <c r="Q183" s="118"/>
      <c r="R183" s="119"/>
      <c r="S183" s="120"/>
    </row>
    <row r="184" spans="3:19" ht="12.75">
      <c r="C184" s="113"/>
      <c r="E184" s="114"/>
      <c r="F184" s="115"/>
      <c r="G184" s="116"/>
      <c r="H184" s="116"/>
      <c r="I184" s="116"/>
      <c r="J184" s="115"/>
      <c r="K184" s="117"/>
      <c r="M184" s="118"/>
      <c r="O184" s="118"/>
      <c r="P184" s="118"/>
      <c r="Q184" s="118"/>
      <c r="R184" s="119"/>
      <c r="S184" s="120"/>
    </row>
    <row r="185" spans="3:19" ht="12.75">
      <c r="C185" s="113"/>
      <c r="E185" s="114"/>
      <c r="F185" s="115"/>
      <c r="G185" s="116"/>
      <c r="H185" s="116"/>
      <c r="I185" s="116"/>
      <c r="J185" s="115"/>
      <c r="K185" s="117"/>
      <c r="M185" s="118"/>
      <c r="O185" s="118"/>
      <c r="P185" s="118"/>
      <c r="Q185" s="118"/>
      <c r="R185" s="119"/>
      <c r="S185" s="120"/>
    </row>
    <row r="186" spans="3:19" ht="12.75">
      <c r="C186" s="113"/>
      <c r="E186" s="114"/>
      <c r="F186" s="115"/>
      <c r="G186" s="116"/>
      <c r="H186" s="116"/>
      <c r="I186" s="116"/>
      <c r="J186" s="115"/>
      <c r="K186" s="117"/>
      <c r="M186" s="118"/>
      <c r="O186" s="118"/>
      <c r="P186" s="118"/>
      <c r="Q186" s="118"/>
      <c r="R186" s="119"/>
      <c r="S186" s="120"/>
    </row>
    <row r="187" spans="3:19" ht="12.75">
      <c r="C187" s="113"/>
      <c r="E187" s="114"/>
      <c r="F187" s="115"/>
      <c r="G187" s="116"/>
      <c r="H187" s="116"/>
      <c r="I187" s="116"/>
      <c r="J187" s="115"/>
      <c r="K187" s="117"/>
      <c r="M187" s="118"/>
      <c r="O187" s="118"/>
      <c r="P187" s="118"/>
      <c r="Q187" s="118"/>
      <c r="R187" s="119"/>
      <c r="S187" s="120"/>
    </row>
    <row r="188" spans="3:19" ht="12.75">
      <c r="C188" s="113"/>
      <c r="E188" s="114"/>
      <c r="F188" s="115"/>
      <c r="G188" s="116"/>
      <c r="H188" s="116"/>
      <c r="I188" s="116"/>
      <c r="J188" s="115"/>
      <c r="K188" s="117"/>
      <c r="M188" s="118"/>
      <c r="O188" s="118"/>
      <c r="P188" s="118"/>
      <c r="Q188" s="118"/>
      <c r="R188" s="119"/>
      <c r="S188" s="120"/>
    </row>
    <row r="189" spans="3:19" ht="12.75">
      <c r="C189" s="113"/>
      <c r="E189" s="114"/>
      <c r="F189" s="115"/>
      <c r="G189" s="116"/>
      <c r="H189" s="116"/>
      <c r="I189" s="116"/>
      <c r="J189" s="115"/>
      <c r="K189" s="117"/>
      <c r="M189" s="118"/>
      <c r="O189" s="118"/>
      <c r="P189" s="118"/>
      <c r="Q189" s="118"/>
      <c r="R189" s="119"/>
      <c r="S189" s="120"/>
    </row>
    <row r="190" spans="3:19" ht="12.75">
      <c r="C190" s="113"/>
      <c r="E190" s="114"/>
      <c r="F190" s="115"/>
      <c r="G190" s="116"/>
      <c r="H190" s="116"/>
      <c r="I190" s="116"/>
      <c r="J190" s="115"/>
      <c r="K190" s="117"/>
      <c r="M190" s="118"/>
      <c r="O190" s="118"/>
      <c r="P190" s="118"/>
      <c r="Q190" s="118"/>
      <c r="R190" s="119"/>
      <c r="S190" s="120"/>
    </row>
    <row r="191" spans="3:19" ht="12.75">
      <c r="C191" s="113"/>
      <c r="E191" s="114"/>
      <c r="F191" s="115"/>
      <c r="G191" s="116"/>
      <c r="H191" s="116"/>
      <c r="I191" s="116"/>
      <c r="J191" s="115"/>
      <c r="K191" s="117"/>
      <c r="M191" s="118"/>
      <c r="O191" s="118"/>
      <c r="P191" s="118"/>
      <c r="Q191" s="118"/>
      <c r="R191" s="119"/>
      <c r="S191" s="120"/>
    </row>
    <row r="192" spans="3:19" ht="12.75">
      <c r="C192" s="113"/>
      <c r="E192" s="114"/>
      <c r="F192" s="115"/>
      <c r="G192" s="116"/>
      <c r="H192" s="116"/>
      <c r="I192" s="116"/>
      <c r="J192" s="115"/>
      <c r="K192" s="117"/>
      <c r="M192" s="118"/>
      <c r="O192" s="118"/>
      <c r="P192" s="118"/>
      <c r="Q192" s="118"/>
      <c r="R192" s="119"/>
      <c r="S192" s="120"/>
    </row>
    <row r="193" spans="3:19" ht="12.75">
      <c r="C193" s="113"/>
      <c r="E193" s="114"/>
      <c r="F193" s="115"/>
      <c r="G193" s="116"/>
      <c r="H193" s="116"/>
      <c r="I193" s="116"/>
      <c r="J193" s="115"/>
      <c r="K193" s="117"/>
      <c r="M193" s="118"/>
      <c r="O193" s="118"/>
      <c r="P193" s="118"/>
      <c r="Q193" s="118"/>
      <c r="R193" s="119"/>
      <c r="S193" s="120"/>
    </row>
    <row r="194" spans="3:19" ht="12.75">
      <c r="C194" s="113"/>
      <c r="E194" s="114"/>
      <c r="F194" s="115"/>
      <c r="G194" s="116"/>
      <c r="H194" s="116"/>
      <c r="I194" s="116"/>
      <c r="J194" s="115"/>
      <c r="K194" s="117"/>
      <c r="M194" s="118"/>
      <c r="O194" s="118"/>
      <c r="P194" s="118"/>
      <c r="Q194" s="118"/>
      <c r="R194" s="119"/>
      <c r="S194" s="120"/>
    </row>
    <row r="195" spans="3:19" ht="12.75">
      <c r="C195" s="113"/>
      <c r="E195" s="114"/>
      <c r="F195" s="115"/>
      <c r="G195" s="116"/>
      <c r="H195" s="116"/>
      <c r="I195" s="116"/>
      <c r="J195" s="115"/>
      <c r="K195" s="117"/>
      <c r="M195" s="118"/>
      <c r="O195" s="118"/>
      <c r="P195" s="118"/>
      <c r="Q195" s="118"/>
      <c r="R195" s="119"/>
      <c r="S195" s="120"/>
    </row>
    <row r="196" spans="3:19" ht="12.75">
      <c r="C196" s="113"/>
      <c r="E196" s="114"/>
      <c r="F196" s="115"/>
      <c r="G196" s="116"/>
      <c r="H196" s="116"/>
      <c r="I196" s="116"/>
      <c r="J196" s="115"/>
      <c r="K196" s="117"/>
      <c r="M196" s="118"/>
      <c r="O196" s="118"/>
      <c r="P196" s="118"/>
      <c r="Q196" s="118"/>
      <c r="R196" s="119"/>
      <c r="S196" s="120"/>
    </row>
    <row r="197" spans="3:19" ht="12.75">
      <c r="C197" s="113"/>
      <c r="E197" s="114"/>
      <c r="F197" s="115"/>
      <c r="G197" s="116"/>
      <c r="H197" s="116"/>
      <c r="I197" s="116"/>
      <c r="J197" s="115"/>
      <c r="K197" s="117"/>
      <c r="M197" s="118"/>
      <c r="O197" s="118"/>
      <c r="P197" s="118"/>
      <c r="Q197" s="118"/>
      <c r="R197" s="119"/>
      <c r="S197" s="120"/>
    </row>
    <row r="198" spans="3:19" ht="12.75">
      <c r="C198" s="113"/>
      <c r="E198" s="114"/>
      <c r="F198" s="115"/>
      <c r="G198" s="116"/>
      <c r="H198" s="116"/>
      <c r="I198" s="116"/>
      <c r="J198" s="115"/>
      <c r="K198" s="117"/>
      <c r="M198" s="118"/>
      <c r="O198" s="118"/>
      <c r="P198" s="118"/>
      <c r="Q198" s="118"/>
      <c r="R198" s="119"/>
      <c r="S198" s="120"/>
    </row>
    <row r="199" spans="3:19" ht="12.75">
      <c r="C199" s="113"/>
      <c r="E199" s="114"/>
      <c r="F199" s="115"/>
      <c r="G199" s="116"/>
      <c r="H199" s="116"/>
      <c r="I199" s="116"/>
      <c r="J199" s="115"/>
      <c r="K199" s="117"/>
      <c r="M199" s="118"/>
      <c r="O199" s="118"/>
      <c r="P199" s="118"/>
      <c r="Q199" s="118"/>
      <c r="R199" s="119"/>
      <c r="S199" s="120"/>
    </row>
    <row r="200" spans="3:19" ht="12.75">
      <c r="C200" s="113"/>
      <c r="E200" s="114"/>
      <c r="F200" s="115"/>
      <c r="G200" s="116"/>
      <c r="H200" s="116"/>
      <c r="I200" s="116"/>
      <c r="J200" s="115"/>
      <c r="K200" s="117"/>
      <c r="M200" s="118"/>
      <c r="O200" s="118"/>
      <c r="P200" s="118"/>
      <c r="Q200" s="118"/>
      <c r="R200" s="119"/>
      <c r="S200" s="120"/>
    </row>
    <row r="201" spans="3:19" ht="12.75">
      <c r="C201" s="113"/>
      <c r="E201" s="114"/>
      <c r="F201" s="115"/>
      <c r="G201" s="116"/>
      <c r="H201" s="116"/>
      <c r="I201" s="116"/>
      <c r="J201" s="115"/>
      <c r="K201" s="117"/>
      <c r="M201" s="118"/>
      <c r="O201" s="118"/>
      <c r="P201" s="118"/>
      <c r="Q201" s="118"/>
      <c r="R201" s="119"/>
      <c r="S201" s="120"/>
    </row>
    <row r="202" spans="3:19" ht="12.75">
      <c r="C202" s="113"/>
      <c r="E202" s="114"/>
      <c r="F202" s="115"/>
      <c r="G202" s="116"/>
      <c r="H202" s="116"/>
      <c r="I202" s="116"/>
      <c r="J202" s="115"/>
      <c r="K202" s="117"/>
      <c r="M202" s="118"/>
      <c r="O202" s="118"/>
      <c r="P202" s="118"/>
      <c r="Q202" s="118"/>
      <c r="R202" s="119"/>
      <c r="S202" s="120"/>
    </row>
    <row r="203" spans="3:19" ht="12.75">
      <c r="C203" s="113"/>
      <c r="E203" s="114"/>
      <c r="F203" s="115"/>
      <c r="G203" s="116"/>
      <c r="H203" s="116"/>
      <c r="I203" s="116"/>
      <c r="J203" s="115"/>
      <c r="K203" s="117"/>
      <c r="M203" s="118"/>
      <c r="O203" s="118"/>
      <c r="P203" s="118"/>
      <c r="Q203" s="118"/>
      <c r="R203" s="119"/>
      <c r="S203" s="120"/>
    </row>
    <row r="204" spans="3:19" ht="12.75">
      <c r="C204" s="113"/>
      <c r="E204" s="114"/>
      <c r="F204" s="115"/>
      <c r="G204" s="116"/>
      <c r="H204" s="116"/>
      <c r="I204" s="116"/>
      <c r="J204" s="115"/>
      <c r="K204" s="117"/>
      <c r="M204" s="118"/>
      <c r="O204" s="118"/>
      <c r="P204" s="118"/>
      <c r="Q204" s="118"/>
      <c r="R204" s="119"/>
      <c r="S204" s="120"/>
    </row>
    <row r="205" spans="3:19" ht="12.75">
      <c r="C205" s="113"/>
      <c r="E205" s="114"/>
      <c r="F205" s="115"/>
      <c r="G205" s="116"/>
      <c r="H205" s="116"/>
      <c r="I205" s="116"/>
      <c r="J205" s="115"/>
      <c r="K205" s="117"/>
      <c r="M205" s="118"/>
      <c r="O205" s="118"/>
      <c r="P205" s="118"/>
      <c r="Q205" s="118"/>
      <c r="R205" s="119"/>
      <c r="S205" s="120"/>
    </row>
    <row r="206" spans="3:19" ht="12.75">
      <c r="C206" s="113"/>
      <c r="E206" s="114"/>
      <c r="F206" s="115"/>
      <c r="G206" s="116"/>
      <c r="H206" s="116"/>
      <c r="I206" s="116"/>
      <c r="J206" s="115"/>
      <c r="K206" s="117"/>
      <c r="M206" s="118"/>
      <c r="O206" s="118"/>
      <c r="P206" s="118"/>
      <c r="Q206" s="118"/>
      <c r="R206" s="119"/>
      <c r="S206" s="120"/>
    </row>
    <row r="207" spans="3:19" ht="12.75">
      <c r="C207" s="113"/>
      <c r="E207" s="114"/>
      <c r="F207" s="115"/>
      <c r="G207" s="116"/>
      <c r="H207" s="116"/>
      <c r="I207" s="116"/>
      <c r="J207" s="115"/>
      <c r="K207" s="117"/>
      <c r="M207" s="118"/>
      <c r="O207" s="118"/>
      <c r="P207" s="118"/>
      <c r="Q207" s="118"/>
      <c r="R207" s="119"/>
      <c r="S207" s="120"/>
    </row>
    <row r="208" spans="3:19" ht="12.75">
      <c r="C208" s="113"/>
      <c r="E208" s="114"/>
      <c r="F208" s="115"/>
      <c r="G208" s="116"/>
      <c r="H208" s="116"/>
      <c r="I208" s="116"/>
      <c r="J208" s="115"/>
      <c r="K208" s="117"/>
      <c r="M208" s="118"/>
      <c r="O208" s="118"/>
      <c r="P208" s="118"/>
      <c r="Q208" s="118"/>
      <c r="R208" s="119"/>
      <c r="S208" s="120"/>
    </row>
    <row r="209" spans="3:19" ht="12.75">
      <c r="C209" s="113"/>
      <c r="E209" s="114"/>
      <c r="F209" s="115"/>
      <c r="G209" s="116"/>
      <c r="H209" s="116"/>
      <c r="I209" s="116"/>
      <c r="J209" s="115"/>
      <c r="K209" s="117"/>
      <c r="M209" s="118"/>
      <c r="O209" s="118"/>
      <c r="P209" s="118"/>
      <c r="Q209" s="118"/>
      <c r="R209" s="119"/>
      <c r="S209" s="120"/>
    </row>
    <row r="210" spans="3:19" ht="12.75">
      <c r="C210" s="113"/>
      <c r="E210" s="114"/>
      <c r="F210" s="115"/>
      <c r="G210" s="116"/>
      <c r="H210" s="116"/>
      <c r="I210" s="116"/>
      <c r="J210" s="115"/>
      <c r="K210" s="117"/>
      <c r="M210" s="118"/>
      <c r="O210" s="118"/>
      <c r="P210" s="118"/>
      <c r="Q210" s="118"/>
      <c r="R210" s="119"/>
      <c r="S210" s="120"/>
    </row>
    <row r="211" spans="3:19" ht="12.75">
      <c r="C211" s="113"/>
      <c r="E211" s="114"/>
      <c r="F211" s="115"/>
      <c r="G211" s="116"/>
      <c r="H211" s="116"/>
      <c r="I211" s="116"/>
      <c r="J211" s="115"/>
      <c r="K211" s="117"/>
      <c r="M211" s="118"/>
      <c r="O211" s="118"/>
      <c r="P211" s="118"/>
      <c r="Q211" s="118"/>
      <c r="R211" s="119"/>
      <c r="S211" s="120"/>
    </row>
    <row r="212" spans="3:19" ht="12.75">
      <c r="C212" s="113"/>
      <c r="E212" s="114"/>
      <c r="F212" s="115"/>
      <c r="G212" s="116"/>
      <c r="H212" s="116"/>
      <c r="I212" s="116"/>
      <c r="J212" s="115"/>
      <c r="K212" s="117"/>
      <c r="M212" s="118"/>
      <c r="O212" s="118"/>
      <c r="P212" s="118"/>
      <c r="Q212" s="118"/>
      <c r="R212" s="119"/>
      <c r="S212" s="120"/>
    </row>
    <row r="213" spans="3:19" ht="12.75">
      <c r="C213" s="113"/>
      <c r="E213" s="114"/>
      <c r="F213" s="115"/>
      <c r="G213" s="116"/>
      <c r="H213" s="116"/>
      <c r="I213" s="116"/>
      <c r="J213" s="115"/>
      <c r="K213" s="117"/>
      <c r="M213" s="118"/>
      <c r="O213" s="118"/>
      <c r="P213" s="118"/>
      <c r="Q213" s="118"/>
      <c r="R213" s="119"/>
      <c r="S213" s="120"/>
    </row>
    <row r="214" spans="3:19" ht="12.75">
      <c r="C214" s="113"/>
      <c r="E214" s="114"/>
      <c r="F214" s="115"/>
      <c r="G214" s="116"/>
      <c r="H214" s="116"/>
      <c r="I214" s="116"/>
      <c r="J214" s="115"/>
      <c r="K214" s="117"/>
      <c r="M214" s="118"/>
      <c r="O214" s="118"/>
      <c r="P214" s="118"/>
      <c r="Q214" s="118"/>
      <c r="R214" s="119"/>
      <c r="S214" s="120"/>
    </row>
    <row r="215" spans="3:19" ht="12.75">
      <c r="C215" s="113"/>
      <c r="E215" s="114"/>
      <c r="F215" s="115"/>
      <c r="G215" s="116"/>
      <c r="H215" s="116"/>
      <c r="I215" s="116"/>
      <c r="J215" s="115"/>
      <c r="K215" s="117"/>
      <c r="M215" s="118"/>
      <c r="O215" s="118"/>
      <c r="P215" s="118"/>
      <c r="Q215" s="118"/>
      <c r="R215" s="119"/>
      <c r="S215" s="120"/>
    </row>
    <row r="216" spans="3:19" ht="12.75">
      <c r="C216" s="113"/>
      <c r="E216" s="114"/>
      <c r="F216" s="115"/>
      <c r="G216" s="116"/>
      <c r="H216" s="116"/>
      <c r="I216" s="116"/>
      <c r="J216" s="115"/>
      <c r="K216" s="117"/>
      <c r="M216" s="118"/>
      <c r="O216" s="118"/>
      <c r="P216" s="118"/>
      <c r="Q216" s="118"/>
      <c r="R216" s="119"/>
      <c r="S216" s="120"/>
    </row>
    <row r="217" spans="3:19" ht="12.75">
      <c r="C217" s="113"/>
      <c r="E217" s="114"/>
      <c r="F217" s="115"/>
      <c r="G217" s="116"/>
      <c r="H217" s="116"/>
      <c r="I217" s="116"/>
      <c r="J217" s="115"/>
      <c r="K217" s="117"/>
      <c r="M217" s="118"/>
      <c r="O217" s="118"/>
      <c r="P217" s="118"/>
      <c r="Q217" s="118"/>
      <c r="R217" s="119"/>
      <c r="S217" s="120"/>
    </row>
    <row r="218" spans="3:19" ht="12.75">
      <c r="C218" s="113"/>
      <c r="E218" s="114"/>
      <c r="F218" s="115"/>
      <c r="G218" s="116"/>
      <c r="H218" s="116"/>
      <c r="I218" s="116"/>
      <c r="J218" s="115"/>
      <c r="K218" s="117"/>
      <c r="M218" s="118"/>
      <c r="O218" s="118"/>
      <c r="P218" s="118"/>
      <c r="Q218" s="118"/>
      <c r="R218" s="119"/>
      <c r="S218" s="120"/>
    </row>
    <row r="219" spans="3:19" ht="12.75">
      <c r="C219" s="113"/>
      <c r="E219" s="114"/>
      <c r="F219" s="115"/>
      <c r="G219" s="116"/>
      <c r="H219" s="116"/>
      <c r="I219" s="116"/>
      <c r="J219" s="115"/>
      <c r="K219" s="117"/>
      <c r="M219" s="118"/>
      <c r="O219" s="118"/>
      <c r="P219" s="118"/>
      <c r="Q219" s="118"/>
      <c r="R219" s="119"/>
      <c r="S219" s="120"/>
    </row>
    <row r="220" spans="3:19" ht="12.75">
      <c r="C220" s="113"/>
      <c r="E220" s="114"/>
      <c r="F220" s="115"/>
      <c r="G220" s="116"/>
      <c r="H220" s="116"/>
      <c r="I220" s="116"/>
      <c r="J220" s="115"/>
      <c r="K220" s="117"/>
      <c r="M220" s="118"/>
      <c r="O220" s="118"/>
      <c r="P220" s="118"/>
      <c r="Q220" s="118"/>
      <c r="R220" s="119"/>
      <c r="S220" s="120"/>
    </row>
    <row r="221" spans="3:19" ht="12.75">
      <c r="C221" s="113"/>
      <c r="E221" s="114"/>
      <c r="F221" s="115"/>
      <c r="G221" s="116"/>
      <c r="H221" s="116"/>
      <c r="I221" s="116"/>
      <c r="J221" s="115"/>
      <c r="K221" s="117"/>
      <c r="M221" s="118"/>
      <c r="O221" s="118"/>
      <c r="P221" s="118"/>
      <c r="Q221" s="118"/>
      <c r="R221" s="119"/>
      <c r="S221" s="120"/>
    </row>
    <row r="222" spans="3:19" ht="12.75">
      <c r="C222" s="113"/>
      <c r="E222" s="114"/>
      <c r="F222" s="115"/>
      <c r="G222" s="116"/>
      <c r="H222" s="116"/>
      <c r="I222" s="116"/>
      <c r="J222" s="115"/>
      <c r="K222" s="117"/>
      <c r="M222" s="118"/>
      <c r="O222" s="118"/>
      <c r="P222" s="118"/>
      <c r="Q222" s="118"/>
      <c r="R222" s="119"/>
      <c r="S222" s="120"/>
    </row>
    <row r="223" spans="3:19" ht="12.75">
      <c r="C223" s="113"/>
      <c r="E223" s="114"/>
      <c r="F223" s="115"/>
      <c r="G223" s="116"/>
      <c r="H223" s="116"/>
      <c r="I223" s="116"/>
      <c r="J223" s="115"/>
      <c r="K223" s="117"/>
      <c r="M223" s="118"/>
      <c r="O223" s="118"/>
      <c r="P223" s="118"/>
      <c r="Q223" s="118"/>
      <c r="R223" s="119"/>
      <c r="S223" s="120"/>
    </row>
    <row r="224" spans="3:19" ht="12.75">
      <c r="C224" s="113"/>
      <c r="E224" s="114"/>
      <c r="F224" s="115"/>
      <c r="G224" s="116"/>
      <c r="H224" s="116"/>
      <c r="I224" s="116"/>
      <c r="J224" s="115"/>
      <c r="K224" s="117"/>
      <c r="M224" s="118"/>
      <c r="O224" s="118"/>
      <c r="P224" s="118"/>
      <c r="Q224" s="118"/>
      <c r="R224" s="119"/>
      <c r="S224" s="120"/>
    </row>
    <row r="225" spans="3:19" ht="12.75">
      <c r="C225" s="113"/>
      <c r="E225" s="114"/>
      <c r="F225" s="115"/>
      <c r="G225" s="116"/>
      <c r="H225" s="116"/>
      <c r="I225" s="116"/>
      <c r="J225" s="115"/>
      <c r="K225" s="117"/>
      <c r="M225" s="118"/>
      <c r="O225" s="118"/>
      <c r="P225" s="118"/>
      <c r="Q225" s="118"/>
      <c r="R225" s="119"/>
      <c r="S225" s="120"/>
    </row>
    <row r="226" spans="3:19" ht="12.75">
      <c r="C226" s="113"/>
      <c r="E226" s="114"/>
      <c r="F226" s="115"/>
      <c r="G226" s="116"/>
      <c r="H226" s="116"/>
      <c r="I226" s="116"/>
      <c r="J226" s="115"/>
      <c r="K226" s="117"/>
      <c r="M226" s="118"/>
      <c r="O226" s="118"/>
      <c r="P226" s="118"/>
      <c r="Q226" s="118"/>
      <c r="R226" s="119"/>
      <c r="S226" s="120"/>
    </row>
    <row r="227" spans="3:19" ht="12.75">
      <c r="C227" s="113"/>
      <c r="E227" s="114"/>
      <c r="F227" s="115"/>
      <c r="G227" s="116"/>
      <c r="H227" s="116"/>
      <c r="I227" s="116"/>
      <c r="J227" s="115"/>
      <c r="K227" s="117"/>
      <c r="M227" s="118"/>
      <c r="O227" s="118"/>
      <c r="P227" s="118"/>
      <c r="Q227" s="118"/>
      <c r="R227" s="119"/>
      <c r="S227" s="120"/>
    </row>
    <row r="228" spans="3:19" ht="12.75">
      <c r="C228" s="113"/>
      <c r="E228" s="114"/>
      <c r="F228" s="115"/>
      <c r="G228" s="116"/>
      <c r="H228" s="116"/>
      <c r="I228" s="116"/>
      <c r="J228" s="115"/>
      <c r="K228" s="117"/>
      <c r="M228" s="118"/>
      <c r="O228" s="118"/>
      <c r="P228" s="118"/>
      <c r="Q228" s="118"/>
      <c r="R228" s="119"/>
      <c r="S228" s="120"/>
    </row>
    <row r="229" spans="3:19" ht="12.75">
      <c r="C229" s="113"/>
      <c r="E229" s="114"/>
      <c r="F229" s="115"/>
      <c r="G229" s="116"/>
      <c r="H229" s="116"/>
      <c r="I229" s="116"/>
      <c r="J229" s="115"/>
      <c r="K229" s="117"/>
      <c r="M229" s="118"/>
      <c r="O229" s="118"/>
      <c r="P229" s="118"/>
      <c r="Q229" s="118"/>
      <c r="R229" s="119"/>
      <c r="S229" s="120"/>
    </row>
    <row r="230" spans="3:19" ht="12.75">
      <c r="C230" s="113"/>
      <c r="E230" s="114"/>
      <c r="F230" s="115"/>
      <c r="G230" s="116"/>
      <c r="H230" s="116"/>
      <c r="I230" s="116"/>
      <c r="J230" s="115"/>
      <c r="K230" s="117"/>
      <c r="M230" s="118"/>
      <c r="O230" s="118"/>
      <c r="P230" s="118"/>
      <c r="Q230" s="118"/>
      <c r="R230" s="119"/>
      <c r="S230" s="120"/>
    </row>
    <row r="231" spans="3:19" ht="12.75">
      <c r="C231" s="113"/>
      <c r="E231" s="114"/>
      <c r="F231" s="115"/>
      <c r="G231" s="116"/>
      <c r="H231" s="116"/>
      <c r="I231" s="116"/>
      <c r="J231" s="115"/>
      <c r="K231" s="117"/>
      <c r="M231" s="118"/>
      <c r="O231" s="118"/>
      <c r="P231" s="118"/>
      <c r="Q231" s="118"/>
      <c r="R231" s="119"/>
      <c r="S231" s="120"/>
    </row>
    <row r="232" spans="3:19" ht="12.75">
      <c r="C232" s="113"/>
      <c r="E232" s="114"/>
      <c r="F232" s="115"/>
      <c r="G232" s="116"/>
      <c r="H232" s="116"/>
      <c r="I232" s="116"/>
      <c r="J232" s="115"/>
      <c r="K232" s="117"/>
      <c r="M232" s="118"/>
      <c r="O232" s="118"/>
      <c r="P232" s="118"/>
      <c r="Q232" s="118"/>
      <c r="R232" s="119"/>
      <c r="S232" s="120"/>
    </row>
    <row r="233" spans="3:19" ht="12.75">
      <c r="C233" s="113"/>
      <c r="E233" s="114"/>
      <c r="F233" s="115"/>
      <c r="G233" s="116"/>
      <c r="H233" s="116"/>
      <c r="I233" s="116"/>
      <c r="J233" s="115"/>
      <c r="K233" s="117"/>
      <c r="M233" s="118"/>
      <c r="O233" s="118"/>
      <c r="P233" s="118"/>
      <c r="Q233" s="118"/>
      <c r="R233" s="119"/>
      <c r="S233" s="120"/>
    </row>
    <row r="234" spans="3:19" ht="12.75">
      <c r="C234" s="113"/>
      <c r="E234" s="114"/>
      <c r="F234" s="115"/>
      <c r="G234" s="116"/>
      <c r="H234" s="116"/>
      <c r="I234" s="116"/>
      <c r="J234" s="115"/>
      <c r="K234" s="117"/>
      <c r="M234" s="118"/>
      <c r="O234" s="118"/>
      <c r="P234" s="118"/>
      <c r="Q234" s="118"/>
      <c r="R234" s="119"/>
      <c r="S234" s="120"/>
    </row>
    <row r="235" spans="3:19" ht="12.75">
      <c r="C235" s="113"/>
      <c r="E235" s="114"/>
      <c r="F235" s="115"/>
      <c r="G235" s="116"/>
      <c r="H235" s="116"/>
      <c r="I235" s="116"/>
      <c r="J235" s="115"/>
      <c r="K235" s="117"/>
      <c r="M235" s="118"/>
      <c r="O235" s="118"/>
      <c r="P235" s="118"/>
      <c r="Q235" s="118"/>
      <c r="R235" s="119"/>
      <c r="S235" s="120"/>
    </row>
    <row r="236" spans="3:19" ht="12.75">
      <c r="C236" s="113"/>
      <c r="E236" s="114"/>
      <c r="F236" s="115"/>
      <c r="G236" s="116"/>
      <c r="H236" s="116"/>
      <c r="I236" s="116"/>
      <c r="J236" s="115"/>
      <c r="K236" s="117"/>
      <c r="M236" s="118"/>
      <c r="O236" s="118"/>
      <c r="P236" s="118"/>
      <c r="Q236" s="118"/>
      <c r="R236" s="119"/>
      <c r="S236" s="120"/>
    </row>
    <row r="237" spans="3:19" ht="12.75">
      <c r="C237" s="113"/>
      <c r="E237" s="114"/>
      <c r="F237" s="115"/>
      <c r="G237" s="116"/>
      <c r="H237" s="116"/>
      <c r="I237" s="116"/>
      <c r="J237" s="115"/>
      <c r="K237" s="117"/>
      <c r="M237" s="118"/>
      <c r="O237" s="118"/>
      <c r="P237" s="118"/>
      <c r="Q237" s="118"/>
      <c r="R237" s="119"/>
      <c r="S237" s="120"/>
    </row>
    <row r="238" spans="3:19" ht="12.75">
      <c r="C238" s="113"/>
      <c r="E238" s="114"/>
      <c r="F238" s="115"/>
      <c r="G238" s="116"/>
      <c r="H238" s="116"/>
      <c r="I238" s="116"/>
      <c r="J238" s="115"/>
      <c r="K238" s="117"/>
      <c r="M238" s="118"/>
      <c r="O238" s="118"/>
      <c r="P238" s="118"/>
      <c r="Q238" s="118"/>
      <c r="R238" s="119"/>
      <c r="S238" s="120"/>
    </row>
    <row r="239" spans="3:19" ht="12.75">
      <c r="C239" s="113"/>
      <c r="E239" s="114"/>
      <c r="F239" s="115"/>
      <c r="G239" s="116"/>
      <c r="H239" s="116"/>
      <c r="I239" s="116"/>
      <c r="J239" s="115"/>
      <c r="K239" s="117"/>
      <c r="M239" s="118"/>
      <c r="O239" s="118"/>
      <c r="P239" s="118"/>
      <c r="Q239" s="118"/>
      <c r="R239" s="119"/>
      <c r="S239" s="120"/>
    </row>
    <row r="240" spans="3:19" ht="12.75">
      <c r="C240" s="113"/>
      <c r="E240" s="114"/>
      <c r="F240" s="115"/>
      <c r="G240" s="116"/>
      <c r="H240" s="116"/>
      <c r="I240" s="116"/>
      <c r="J240" s="115"/>
      <c r="K240" s="117"/>
      <c r="M240" s="118"/>
      <c r="O240" s="118"/>
      <c r="P240" s="118"/>
      <c r="Q240" s="118"/>
      <c r="R240" s="119"/>
      <c r="S240" s="120"/>
    </row>
    <row r="241" spans="3:19" ht="12.75">
      <c r="C241" s="113"/>
      <c r="E241" s="114"/>
      <c r="F241" s="115"/>
      <c r="G241" s="116"/>
      <c r="H241" s="116"/>
      <c r="I241" s="116"/>
      <c r="J241" s="115"/>
      <c r="K241" s="117"/>
      <c r="M241" s="118"/>
      <c r="O241" s="118"/>
      <c r="P241" s="118"/>
      <c r="Q241" s="118"/>
      <c r="R241" s="119"/>
      <c r="S241" s="120"/>
    </row>
    <row r="242" spans="3:19" ht="12.75">
      <c r="C242" s="113"/>
      <c r="E242" s="114"/>
      <c r="F242" s="115"/>
      <c r="G242" s="116"/>
      <c r="H242" s="116"/>
      <c r="I242" s="116"/>
      <c r="J242" s="115"/>
      <c r="K242" s="117"/>
      <c r="M242" s="118"/>
      <c r="O242" s="118"/>
      <c r="P242" s="118"/>
      <c r="Q242" s="118"/>
      <c r="R242" s="119"/>
      <c r="S242" s="120"/>
    </row>
    <row r="243" spans="3:19" ht="12.75">
      <c r="C243" s="113"/>
      <c r="E243" s="114"/>
      <c r="F243" s="115"/>
      <c r="G243" s="116"/>
      <c r="H243" s="116"/>
      <c r="I243" s="116"/>
      <c r="J243" s="115"/>
      <c r="K243" s="117"/>
      <c r="M243" s="118"/>
      <c r="O243" s="118"/>
      <c r="P243" s="118"/>
      <c r="Q243" s="118"/>
      <c r="R243" s="119"/>
      <c r="S243" s="120"/>
    </row>
    <row r="244" spans="3:19" ht="12.75">
      <c r="C244" s="113"/>
      <c r="E244" s="114"/>
      <c r="F244" s="115"/>
      <c r="G244" s="116"/>
      <c r="H244" s="116"/>
      <c r="I244" s="116"/>
      <c r="J244" s="115"/>
      <c r="K244" s="117"/>
      <c r="M244" s="118"/>
      <c r="O244" s="118"/>
      <c r="P244" s="118"/>
      <c r="Q244" s="118"/>
      <c r="R244" s="119"/>
      <c r="S244" s="120"/>
    </row>
    <row r="245" spans="3:19" ht="12.75">
      <c r="C245" s="113"/>
      <c r="E245" s="114"/>
      <c r="F245" s="115"/>
      <c r="G245" s="116"/>
      <c r="H245" s="116"/>
      <c r="I245" s="116"/>
      <c r="J245" s="115"/>
      <c r="K245" s="117"/>
      <c r="M245" s="118"/>
      <c r="O245" s="118"/>
      <c r="P245" s="118"/>
      <c r="Q245" s="118"/>
      <c r="R245" s="119"/>
      <c r="S245" s="120"/>
    </row>
    <row r="246" spans="3:19" ht="12.75">
      <c r="C246" s="113"/>
      <c r="E246" s="114"/>
      <c r="F246" s="115"/>
      <c r="G246" s="116"/>
      <c r="H246" s="116"/>
      <c r="I246" s="116"/>
      <c r="J246" s="115"/>
      <c r="K246" s="117"/>
      <c r="M246" s="118"/>
      <c r="O246" s="118"/>
      <c r="P246" s="118"/>
      <c r="Q246" s="118"/>
      <c r="R246" s="119"/>
      <c r="S246" s="120"/>
    </row>
    <row r="247" spans="3:19" ht="12.75">
      <c r="C247" s="113"/>
      <c r="E247" s="114"/>
      <c r="F247" s="115"/>
      <c r="G247" s="116"/>
      <c r="H247" s="116"/>
      <c r="I247" s="116"/>
      <c r="J247" s="115"/>
      <c r="K247" s="117"/>
      <c r="M247" s="118"/>
      <c r="O247" s="118"/>
      <c r="P247" s="118"/>
      <c r="Q247" s="118"/>
      <c r="R247" s="119"/>
      <c r="S247" s="120"/>
    </row>
    <row r="248" spans="3:19" ht="12.75">
      <c r="C248" s="113"/>
      <c r="E248" s="114"/>
      <c r="F248" s="115"/>
      <c r="G248" s="116"/>
      <c r="H248" s="116"/>
      <c r="I248" s="116"/>
      <c r="J248" s="115"/>
      <c r="K248" s="117"/>
      <c r="M248" s="118"/>
      <c r="O248" s="118"/>
      <c r="P248" s="118"/>
      <c r="Q248" s="118"/>
      <c r="R248" s="119"/>
      <c r="S248" s="120"/>
    </row>
    <row r="249" spans="3:19" ht="12.75">
      <c r="C249" s="113"/>
      <c r="E249" s="114"/>
      <c r="F249" s="115"/>
      <c r="G249" s="116"/>
      <c r="H249" s="116"/>
      <c r="I249" s="116"/>
      <c r="J249" s="115"/>
      <c r="K249" s="117"/>
      <c r="M249" s="118"/>
      <c r="O249" s="118"/>
      <c r="P249" s="118"/>
      <c r="Q249" s="118"/>
      <c r="R249" s="119"/>
      <c r="S249" s="120"/>
    </row>
    <row r="250" spans="3:19" ht="12.75">
      <c r="C250" s="113"/>
      <c r="E250" s="114"/>
      <c r="F250" s="115"/>
      <c r="G250" s="116"/>
      <c r="H250" s="116"/>
      <c r="I250" s="116"/>
      <c r="J250" s="115"/>
      <c r="K250" s="117"/>
      <c r="M250" s="118"/>
      <c r="O250" s="118"/>
      <c r="P250" s="118"/>
      <c r="Q250" s="118"/>
      <c r="R250" s="119"/>
      <c r="S250" s="120"/>
    </row>
    <row r="251" spans="3:19" ht="12.75">
      <c r="C251" s="113"/>
      <c r="E251" s="114"/>
      <c r="F251" s="115"/>
      <c r="G251" s="116"/>
      <c r="H251" s="116"/>
      <c r="I251" s="116"/>
      <c r="J251" s="115"/>
      <c r="K251" s="117"/>
      <c r="M251" s="118"/>
      <c r="O251" s="118"/>
      <c r="P251" s="118"/>
      <c r="Q251" s="118"/>
      <c r="R251" s="119"/>
      <c r="S251" s="120"/>
    </row>
    <row r="252" spans="3:19" ht="12.75">
      <c r="C252" s="113"/>
      <c r="E252" s="114"/>
      <c r="F252" s="115"/>
      <c r="G252" s="116"/>
      <c r="H252" s="116"/>
      <c r="I252" s="116"/>
      <c r="J252" s="115"/>
      <c r="K252" s="117"/>
      <c r="M252" s="118"/>
      <c r="O252" s="118"/>
      <c r="P252" s="118"/>
      <c r="Q252" s="118"/>
      <c r="R252" s="119"/>
      <c r="S252" s="120"/>
    </row>
    <row r="253" spans="3:19" ht="12.75">
      <c r="C253" s="113"/>
      <c r="E253" s="114"/>
      <c r="F253" s="115"/>
      <c r="G253" s="116"/>
      <c r="H253" s="116"/>
      <c r="I253" s="116"/>
      <c r="J253" s="115"/>
      <c r="K253" s="117"/>
      <c r="M253" s="118"/>
      <c r="O253" s="118"/>
      <c r="P253" s="118"/>
      <c r="Q253" s="118"/>
      <c r="R253" s="119"/>
      <c r="S253" s="120"/>
    </row>
    <row r="254" spans="3:19" ht="12.75">
      <c r="C254" s="113"/>
      <c r="E254" s="114"/>
      <c r="F254" s="115"/>
      <c r="G254" s="116"/>
      <c r="H254" s="116"/>
      <c r="I254" s="116"/>
      <c r="J254" s="115"/>
      <c r="K254" s="117"/>
      <c r="M254" s="118"/>
      <c r="O254" s="118"/>
      <c r="P254" s="118"/>
      <c r="Q254" s="118"/>
      <c r="R254" s="119"/>
      <c r="S254" s="120"/>
    </row>
    <row r="255" spans="3:19" ht="12.75">
      <c r="C255" s="113"/>
      <c r="E255" s="114"/>
      <c r="F255" s="115"/>
      <c r="G255" s="116"/>
      <c r="H255" s="116"/>
      <c r="I255" s="116"/>
      <c r="J255" s="115"/>
      <c r="K255" s="117"/>
      <c r="M255" s="118"/>
      <c r="O255" s="118"/>
      <c r="P255" s="118"/>
      <c r="Q255" s="118"/>
      <c r="R255" s="119"/>
      <c r="S255" s="120"/>
    </row>
    <row r="256" spans="3:19" ht="12.75">
      <c r="C256" s="113"/>
      <c r="E256" s="114"/>
      <c r="F256" s="115"/>
      <c r="G256" s="116"/>
      <c r="H256" s="116"/>
      <c r="I256" s="116"/>
      <c r="J256" s="115"/>
      <c r="K256" s="117"/>
      <c r="M256" s="118"/>
      <c r="O256" s="118"/>
      <c r="P256" s="118"/>
      <c r="Q256" s="118"/>
      <c r="R256" s="119"/>
      <c r="S256" s="120"/>
    </row>
    <row r="257" spans="3:19" ht="12.75">
      <c r="C257" s="113"/>
      <c r="E257" s="114"/>
      <c r="F257" s="115"/>
      <c r="G257" s="116"/>
      <c r="H257" s="116"/>
      <c r="I257" s="116"/>
      <c r="J257" s="115"/>
      <c r="K257" s="117"/>
      <c r="M257" s="118"/>
      <c r="O257" s="118"/>
      <c r="P257" s="118"/>
      <c r="Q257" s="118"/>
      <c r="R257" s="119"/>
      <c r="S257" s="120"/>
    </row>
    <row r="258" spans="3:19" ht="12.75">
      <c r="C258" s="113"/>
      <c r="E258" s="114"/>
      <c r="F258" s="115"/>
      <c r="G258" s="116"/>
      <c r="H258" s="116"/>
      <c r="I258" s="116"/>
      <c r="J258" s="115"/>
      <c r="K258" s="117"/>
      <c r="M258" s="118"/>
      <c r="O258" s="118"/>
      <c r="P258" s="118"/>
      <c r="Q258" s="118"/>
      <c r="R258" s="119"/>
      <c r="S258" s="120"/>
    </row>
    <row r="259" spans="3:19" ht="12.75">
      <c r="C259" s="113"/>
      <c r="E259" s="114"/>
      <c r="F259" s="115"/>
      <c r="G259" s="116"/>
      <c r="H259" s="116"/>
      <c r="I259" s="116"/>
      <c r="J259" s="115"/>
      <c r="K259" s="117"/>
      <c r="M259" s="118"/>
      <c r="O259" s="118"/>
      <c r="P259" s="118"/>
      <c r="Q259" s="118"/>
      <c r="R259" s="119"/>
      <c r="S259" s="120"/>
    </row>
    <row r="260" spans="3:19" ht="12.75">
      <c r="C260" s="113"/>
      <c r="E260" s="114"/>
      <c r="F260" s="115"/>
      <c r="G260" s="116"/>
      <c r="H260" s="116"/>
      <c r="I260" s="116"/>
      <c r="J260" s="115"/>
      <c r="K260" s="117"/>
      <c r="M260" s="118"/>
      <c r="O260" s="118"/>
      <c r="P260" s="118"/>
      <c r="Q260" s="118"/>
      <c r="R260" s="119"/>
      <c r="S260" s="120"/>
    </row>
    <row r="261" spans="3:19" ht="12.75">
      <c r="C261" s="113"/>
      <c r="E261" s="114"/>
      <c r="F261" s="115"/>
      <c r="G261" s="116"/>
      <c r="H261" s="116"/>
      <c r="I261" s="116"/>
      <c r="J261" s="115"/>
      <c r="K261" s="117"/>
      <c r="M261" s="118"/>
      <c r="O261" s="118"/>
      <c r="P261" s="118"/>
      <c r="Q261" s="118"/>
      <c r="R261" s="119"/>
      <c r="S261" s="120"/>
    </row>
    <row r="262" spans="3:19" ht="12.75">
      <c r="C262" s="113"/>
      <c r="E262" s="114"/>
      <c r="F262" s="115"/>
      <c r="G262" s="116"/>
      <c r="H262" s="116"/>
      <c r="I262" s="116"/>
      <c r="J262" s="115"/>
      <c r="K262" s="117"/>
      <c r="M262" s="118"/>
      <c r="O262" s="118"/>
      <c r="P262" s="118"/>
      <c r="Q262" s="118"/>
      <c r="R262" s="119"/>
      <c r="S262" s="120"/>
    </row>
    <row r="263" spans="3:19" ht="12.75">
      <c r="C263" s="113"/>
      <c r="E263" s="114"/>
      <c r="F263" s="115"/>
      <c r="G263" s="116"/>
      <c r="H263" s="116"/>
      <c r="I263" s="116"/>
      <c r="J263" s="115"/>
      <c r="K263" s="117"/>
      <c r="M263" s="118"/>
      <c r="O263" s="118"/>
      <c r="P263" s="118"/>
      <c r="Q263" s="118"/>
      <c r="R263" s="119"/>
      <c r="S263" s="120"/>
    </row>
    <row r="264" spans="3:19" ht="12.75">
      <c r="C264" s="113"/>
      <c r="E264" s="114"/>
      <c r="F264" s="115"/>
      <c r="G264" s="116"/>
      <c r="H264" s="116"/>
      <c r="I264" s="116"/>
      <c r="J264" s="115"/>
      <c r="K264" s="117"/>
      <c r="M264" s="118"/>
      <c r="O264" s="118"/>
      <c r="P264" s="118"/>
      <c r="Q264" s="118"/>
      <c r="R264" s="119"/>
      <c r="S264" s="120"/>
    </row>
    <row r="265" spans="3:19" ht="12.75">
      <c r="C265" s="113"/>
      <c r="E265" s="114"/>
      <c r="F265" s="115"/>
      <c r="G265" s="116"/>
      <c r="H265" s="116"/>
      <c r="I265" s="116"/>
      <c r="J265" s="115"/>
      <c r="K265" s="117"/>
      <c r="M265" s="118"/>
      <c r="O265" s="118"/>
      <c r="P265" s="118"/>
      <c r="Q265" s="118"/>
      <c r="R265" s="119"/>
      <c r="S265" s="120"/>
    </row>
    <row r="266" spans="3:19" ht="12.75">
      <c r="C266" s="113"/>
      <c r="E266" s="114"/>
      <c r="F266" s="115"/>
      <c r="G266" s="116"/>
      <c r="H266" s="116"/>
      <c r="I266" s="116"/>
      <c r="J266" s="115"/>
      <c r="K266" s="117"/>
      <c r="M266" s="118"/>
      <c r="O266" s="118"/>
      <c r="P266" s="118"/>
      <c r="Q266" s="118"/>
      <c r="R266" s="119"/>
      <c r="S266" s="120"/>
    </row>
    <row r="267" spans="3:19" ht="12.75">
      <c r="C267" s="113"/>
      <c r="E267" s="114"/>
      <c r="F267" s="115"/>
      <c r="G267" s="116"/>
      <c r="H267" s="116"/>
      <c r="I267" s="116"/>
      <c r="J267" s="115"/>
      <c r="K267" s="117"/>
      <c r="M267" s="118"/>
      <c r="O267" s="118"/>
      <c r="P267" s="118"/>
      <c r="Q267" s="118"/>
      <c r="R267" s="119"/>
      <c r="S267" s="120"/>
    </row>
    <row r="268" spans="3:19" ht="12.75">
      <c r="C268" s="113"/>
      <c r="E268" s="114"/>
      <c r="F268" s="115"/>
      <c r="G268" s="116"/>
      <c r="H268" s="116"/>
      <c r="I268" s="116"/>
      <c r="J268" s="115"/>
      <c r="K268" s="117"/>
      <c r="M268" s="118"/>
      <c r="O268" s="118"/>
      <c r="P268" s="118"/>
      <c r="Q268" s="118"/>
      <c r="R268" s="119"/>
      <c r="S268" s="120"/>
    </row>
    <row r="269" spans="3:19" ht="12.75">
      <c r="C269" s="113"/>
      <c r="E269" s="114"/>
      <c r="F269" s="115"/>
      <c r="G269" s="116"/>
      <c r="H269" s="116"/>
      <c r="I269" s="116"/>
      <c r="J269" s="115"/>
      <c r="K269" s="117"/>
      <c r="M269" s="118"/>
      <c r="O269" s="118"/>
      <c r="P269" s="118"/>
      <c r="Q269" s="118"/>
      <c r="R269" s="119"/>
      <c r="S269" s="120"/>
    </row>
    <row r="270" spans="3:19" ht="12.75">
      <c r="C270" s="113"/>
      <c r="E270" s="114"/>
      <c r="F270" s="115"/>
      <c r="G270" s="116"/>
      <c r="H270" s="116"/>
      <c r="I270" s="116"/>
      <c r="J270" s="115"/>
      <c r="K270" s="117"/>
      <c r="M270" s="118"/>
      <c r="O270" s="118"/>
      <c r="P270" s="118"/>
      <c r="Q270" s="118"/>
      <c r="R270" s="119"/>
      <c r="S270" s="120"/>
    </row>
    <row r="271" spans="3:19" ht="12.75">
      <c r="C271" s="113"/>
      <c r="E271" s="114"/>
      <c r="F271" s="115"/>
      <c r="G271" s="116"/>
      <c r="H271" s="116"/>
      <c r="I271" s="116"/>
      <c r="J271" s="115"/>
      <c r="K271" s="117"/>
      <c r="M271" s="118"/>
      <c r="O271" s="118"/>
      <c r="P271" s="118"/>
      <c r="Q271" s="118"/>
      <c r="R271" s="119"/>
      <c r="S271" s="120"/>
    </row>
    <row r="272" spans="3:19" ht="12.75">
      <c r="C272" s="113"/>
      <c r="E272" s="114"/>
      <c r="F272" s="115"/>
      <c r="G272" s="116"/>
      <c r="H272" s="116"/>
      <c r="I272" s="116"/>
      <c r="J272" s="115"/>
      <c r="K272" s="117"/>
      <c r="M272" s="118"/>
      <c r="O272" s="118"/>
      <c r="P272" s="118"/>
      <c r="Q272" s="118"/>
      <c r="R272" s="119"/>
      <c r="S272" s="120"/>
    </row>
    <row r="273" spans="3:19" ht="12.75">
      <c r="C273" s="113"/>
      <c r="E273" s="114"/>
      <c r="F273" s="115"/>
      <c r="G273" s="116"/>
      <c r="H273" s="116"/>
      <c r="I273" s="116"/>
      <c r="J273" s="115"/>
      <c r="K273" s="117"/>
      <c r="M273" s="118"/>
      <c r="O273" s="118"/>
      <c r="P273" s="118"/>
      <c r="Q273" s="118"/>
      <c r="R273" s="119"/>
      <c r="S273" s="120"/>
    </row>
    <row r="274" spans="3:19" ht="12.75">
      <c r="C274" s="113"/>
      <c r="E274" s="114"/>
      <c r="F274" s="115"/>
      <c r="G274" s="116"/>
      <c r="H274" s="116"/>
      <c r="I274" s="116"/>
      <c r="J274" s="115"/>
      <c r="K274" s="117"/>
      <c r="M274" s="118"/>
      <c r="O274" s="118"/>
      <c r="P274" s="118"/>
      <c r="Q274" s="118"/>
      <c r="R274" s="119"/>
      <c r="S274" s="120"/>
    </row>
    <row r="275" spans="3:19" ht="12.75">
      <c r="C275" s="113"/>
      <c r="E275" s="114"/>
      <c r="F275" s="115"/>
      <c r="G275" s="116"/>
      <c r="H275" s="116"/>
      <c r="I275" s="116"/>
      <c r="J275" s="115"/>
      <c r="K275" s="117"/>
      <c r="M275" s="118"/>
      <c r="O275" s="118"/>
      <c r="P275" s="118"/>
      <c r="Q275" s="118"/>
      <c r="R275" s="119"/>
      <c r="S275" s="120"/>
    </row>
    <row r="276" spans="3:19" ht="12.75">
      <c r="C276" s="113"/>
      <c r="E276" s="114"/>
      <c r="F276" s="115"/>
      <c r="G276" s="116"/>
      <c r="H276" s="116"/>
      <c r="I276" s="116"/>
      <c r="J276" s="115"/>
      <c r="K276" s="117"/>
      <c r="M276" s="118"/>
      <c r="O276" s="118"/>
      <c r="P276" s="118"/>
      <c r="Q276" s="118"/>
      <c r="R276" s="119"/>
      <c r="S276" s="120"/>
    </row>
    <row r="277" spans="3:19" ht="12.75">
      <c r="C277" s="113"/>
      <c r="E277" s="114"/>
      <c r="F277" s="115"/>
      <c r="G277" s="116"/>
      <c r="H277" s="116"/>
      <c r="I277" s="116"/>
      <c r="J277" s="115"/>
      <c r="K277" s="117"/>
      <c r="M277" s="118"/>
      <c r="O277" s="118"/>
      <c r="P277" s="118"/>
      <c r="Q277" s="118"/>
      <c r="R277" s="119"/>
      <c r="S277" s="120"/>
    </row>
    <row r="278" spans="3:19" ht="12.75">
      <c r="C278" s="113"/>
      <c r="E278" s="114"/>
      <c r="F278" s="115"/>
      <c r="G278" s="116"/>
      <c r="H278" s="116"/>
      <c r="I278" s="116"/>
      <c r="J278" s="115"/>
      <c r="K278" s="117"/>
      <c r="M278" s="118"/>
      <c r="O278" s="118"/>
      <c r="P278" s="118"/>
      <c r="Q278" s="118"/>
      <c r="R278" s="119"/>
      <c r="S278" s="120"/>
    </row>
    <row r="279" spans="3:19" ht="12.75">
      <c r="C279" s="113"/>
      <c r="E279" s="114"/>
      <c r="F279" s="115"/>
      <c r="G279" s="116"/>
      <c r="H279" s="116"/>
      <c r="I279" s="116"/>
      <c r="J279" s="115"/>
      <c r="K279" s="117"/>
      <c r="M279" s="118"/>
      <c r="O279" s="118"/>
      <c r="P279" s="118"/>
      <c r="Q279" s="118"/>
      <c r="R279" s="119"/>
      <c r="S279" s="120"/>
    </row>
    <row r="280" spans="3:19" ht="12.75">
      <c r="C280" s="113"/>
      <c r="E280" s="114"/>
      <c r="F280" s="115"/>
      <c r="G280" s="116"/>
      <c r="H280" s="116"/>
      <c r="I280" s="116"/>
      <c r="J280" s="115"/>
      <c r="K280" s="117"/>
      <c r="M280" s="118"/>
      <c r="O280" s="118"/>
      <c r="P280" s="118"/>
      <c r="Q280" s="118"/>
      <c r="R280" s="119"/>
      <c r="S280" s="120"/>
    </row>
    <row r="281" spans="3:19" ht="12.75">
      <c r="C281" s="113"/>
      <c r="E281" s="114"/>
      <c r="F281" s="115"/>
      <c r="G281" s="116"/>
      <c r="H281" s="116"/>
      <c r="I281" s="116"/>
      <c r="J281" s="115"/>
      <c r="K281" s="117"/>
      <c r="M281" s="118"/>
      <c r="O281" s="118"/>
      <c r="P281" s="118"/>
      <c r="Q281" s="118"/>
      <c r="R281" s="119"/>
      <c r="S281" s="120"/>
    </row>
    <row r="282" spans="3:19" ht="12.75">
      <c r="C282" s="113"/>
      <c r="E282" s="114"/>
      <c r="F282" s="115"/>
      <c r="G282" s="116"/>
      <c r="H282" s="116"/>
      <c r="I282" s="116"/>
      <c r="J282" s="115"/>
      <c r="K282" s="117"/>
      <c r="M282" s="118"/>
      <c r="O282" s="118"/>
      <c r="P282" s="118"/>
      <c r="Q282" s="118"/>
      <c r="R282" s="119"/>
      <c r="S282" s="120"/>
    </row>
    <row r="283" spans="3:19" ht="12.75">
      <c r="C283" s="113"/>
      <c r="E283" s="114"/>
      <c r="F283" s="115"/>
      <c r="G283" s="116"/>
      <c r="H283" s="116"/>
      <c r="I283" s="116"/>
      <c r="J283" s="115"/>
      <c r="K283" s="117"/>
      <c r="M283" s="118"/>
      <c r="O283" s="118"/>
      <c r="P283" s="118"/>
      <c r="Q283" s="118"/>
      <c r="R283" s="119"/>
      <c r="S283" s="120"/>
    </row>
    <row r="284" spans="3:19" ht="12.75">
      <c r="C284" s="113"/>
      <c r="E284" s="114"/>
      <c r="F284" s="115"/>
      <c r="G284" s="116"/>
      <c r="H284" s="116"/>
      <c r="I284" s="116"/>
      <c r="J284" s="115"/>
      <c r="K284" s="117"/>
      <c r="M284" s="118"/>
      <c r="O284" s="118"/>
      <c r="P284" s="118"/>
      <c r="Q284" s="118"/>
      <c r="R284" s="119"/>
      <c r="S284" s="120"/>
    </row>
    <row r="285" spans="3:19" ht="12.75">
      <c r="C285" s="113"/>
      <c r="E285" s="114"/>
      <c r="F285" s="115"/>
      <c r="G285" s="116"/>
      <c r="H285" s="116"/>
      <c r="I285" s="116"/>
      <c r="J285" s="115"/>
      <c r="K285" s="117"/>
      <c r="M285" s="118"/>
      <c r="O285" s="118"/>
      <c r="P285" s="118"/>
      <c r="Q285" s="118"/>
      <c r="R285" s="119"/>
      <c r="S285" s="120"/>
    </row>
    <row r="286" spans="3:19" ht="12.75">
      <c r="C286" s="113"/>
      <c r="E286" s="114"/>
      <c r="F286" s="115"/>
      <c r="G286" s="116"/>
      <c r="H286" s="116"/>
      <c r="I286" s="116"/>
      <c r="J286" s="115"/>
      <c r="K286" s="117"/>
      <c r="M286" s="118"/>
      <c r="O286" s="118"/>
      <c r="P286" s="118"/>
      <c r="Q286" s="118"/>
      <c r="R286" s="119"/>
      <c r="S286" s="120"/>
    </row>
    <row r="287" spans="3:19" ht="12.75">
      <c r="C287" s="113"/>
      <c r="E287" s="114"/>
      <c r="F287" s="115"/>
      <c r="G287" s="116"/>
      <c r="H287" s="116"/>
      <c r="I287" s="116"/>
      <c r="J287" s="115"/>
      <c r="K287" s="117"/>
      <c r="M287" s="118"/>
      <c r="O287" s="118"/>
      <c r="P287" s="118"/>
      <c r="Q287" s="118"/>
      <c r="R287" s="119"/>
      <c r="S287" s="120"/>
    </row>
    <row r="288" spans="3:19" ht="12.75">
      <c r="C288" s="113"/>
      <c r="E288" s="114"/>
      <c r="F288" s="115"/>
      <c r="G288" s="116"/>
      <c r="H288" s="116"/>
      <c r="I288" s="116"/>
      <c r="J288" s="115"/>
      <c r="K288" s="117"/>
      <c r="M288" s="118"/>
      <c r="O288" s="118"/>
      <c r="P288" s="118"/>
      <c r="Q288" s="118"/>
      <c r="R288" s="119"/>
      <c r="S288" s="120"/>
    </row>
    <row r="289" spans="3:19" ht="12.75">
      <c r="C289" s="113"/>
      <c r="E289" s="114"/>
      <c r="F289" s="115"/>
      <c r="G289" s="116"/>
      <c r="H289" s="116"/>
      <c r="I289" s="116"/>
      <c r="J289" s="115"/>
      <c r="K289" s="117"/>
      <c r="M289" s="118"/>
      <c r="O289" s="118"/>
      <c r="P289" s="118"/>
      <c r="Q289" s="118"/>
      <c r="R289" s="119"/>
      <c r="S289" s="120"/>
    </row>
    <row r="290" spans="3:19" ht="12.75">
      <c r="C290" s="113"/>
      <c r="E290" s="114"/>
      <c r="F290" s="115"/>
      <c r="G290" s="116"/>
      <c r="H290" s="116"/>
      <c r="I290" s="116"/>
      <c r="J290" s="115"/>
      <c r="K290" s="117"/>
      <c r="M290" s="118"/>
      <c r="O290" s="118"/>
      <c r="P290" s="118"/>
      <c r="Q290" s="118"/>
      <c r="R290" s="119"/>
      <c r="S290" s="120"/>
    </row>
    <row r="291" spans="3:19" ht="12.75">
      <c r="C291" s="113"/>
      <c r="E291" s="114"/>
      <c r="F291" s="115"/>
      <c r="G291" s="116"/>
      <c r="H291" s="116"/>
      <c r="I291" s="116"/>
      <c r="J291" s="115"/>
      <c r="K291" s="117"/>
      <c r="M291" s="118"/>
      <c r="O291" s="118"/>
      <c r="P291" s="118"/>
      <c r="Q291" s="118"/>
      <c r="R291" s="119"/>
      <c r="S291" s="120"/>
    </row>
    <row r="292" spans="3:19" ht="12.75">
      <c r="C292" s="113"/>
      <c r="E292" s="114"/>
      <c r="F292" s="115"/>
      <c r="G292" s="116"/>
      <c r="H292" s="116"/>
      <c r="I292" s="116"/>
      <c r="J292" s="115"/>
      <c r="K292" s="117"/>
      <c r="M292" s="118"/>
      <c r="O292" s="118"/>
      <c r="P292" s="118"/>
      <c r="Q292" s="118"/>
      <c r="R292" s="119"/>
      <c r="S292" s="120"/>
    </row>
    <row r="293" spans="3:19" ht="12.75">
      <c r="C293" s="113"/>
      <c r="E293" s="114"/>
      <c r="F293" s="115"/>
      <c r="G293" s="116"/>
      <c r="H293" s="116"/>
      <c r="I293" s="116"/>
      <c r="J293" s="115"/>
      <c r="K293" s="117"/>
      <c r="M293" s="118"/>
      <c r="O293" s="118"/>
      <c r="P293" s="118"/>
      <c r="Q293" s="118"/>
      <c r="R293" s="119"/>
      <c r="S293" s="120"/>
    </row>
    <row r="294" spans="3:19" ht="12.75">
      <c r="C294" s="113"/>
      <c r="E294" s="114"/>
      <c r="F294" s="115"/>
      <c r="G294" s="116"/>
      <c r="H294" s="116"/>
      <c r="I294" s="116"/>
      <c r="J294" s="115"/>
      <c r="K294" s="117"/>
      <c r="M294" s="118"/>
      <c r="O294" s="118"/>
      <c r="P294" s="118"/>
      <c r="Q294" s="118"/>
      <c r="R294" s="119"/>
      <c r="S294" s="120"/>
    </row>
    <row r="295" spans="3:19" ht="12.75">
      <c r="C295" s="113"/>
      <c r="E295" s="114"/>
      <c r="F295" s="115"/>
      <c r="G295" s="116"/>
      <c r="H295" s="116"/>
      <c r="I295" s="116"/>
      <c r="J295" s="115"/>
      <c r="K295" s="117"/>
      <c r="M295" s="118"/>
      <c r="O295" s="118"/>
      <c r="P295" s="118"/>
      <c r="Q295" s="118"/>
      <c r="R295" s="119"/>
      <c r="S295" s="120"/>
    </row>
    <row r="296" spans="3:19" ht="12.75">
      <c r="C296" s="113"/>
      <c r="E296" s="114"/>
      <c r="F296" s="115"/>
      <c r="G296" s="116"/>
      <c r="H296" s="116"/>
      <c r="I296" s="116"/>
      <c r="J296" s="115"/>
      <c r="K296" s="117"/>
      <c r="M296" s="118"/>
      <c r="O296" s="118"/>
      <c r="P296" s="118"/>
      <c r="Q296" s="118"/>
      <c r="R296" s="119"/>
      <c r="S296" s="120"/>
    </row>
    <row r="297" spans="3:19" ht="12.75">
      <c r="C297" s="113"/>
      <c r="E297" s="114"/>
      <c r="F297" s="115"/>
      <c r="G297" s="116"/>
      <c r="H297" s="116"/>
      <c r="I297" s="116"/>
      <c r="J297" s="115"/>
      <c r="K297" s="117"/>
      <c r="M297" s="118"/>
      <c r="O297" s="118"/>
      <c r="P297" s="118"/>
      <c r="Q297" s="118"/>
      <c r="R297" s="119"/>
      <c r="S297" s="120"/>
    </row>
    <row r="298" spans="3:19" ht="12.75">
      <c r="C298" s="113"/>
      <c r="E298" s="114"/>
      <c r="F298" s="115"/>
      <c r="G298" s="116"/>
      <c r="H298" s="116"/>
      <c r="I298" s="116"/>
      <c r="J298" s="115"/>
      <c r="K298" s="117"/>
      <c r="M298" s="118"/>
      <c r="O298" s="118"/>
      <c r="P298" s="118"/>
      <c r="Q298" s="118"/>
      <c r="R298" s="119"/>
      <c r="S298" s="120"/>
    </row>
    <row r="299" spans="3:19" ht="12.75">
      <c r="C299" s="113"/>
      <c r="E299" s="114"/>
      <c r="F299" s="115"/>
      <c r="G299" s="116"/>
      <c r="H299" s="116"/>
      <c r="I299" s="116"/>
      <c r="J299" s="115"/>
      <c r="K299" s="117"/>
      <c r="M299" s="118"/>
      <c r="O299" s="118"/>
      <c r="P299" s="118"/>
      <c r="Q299" s="118"/>
      <c r="R299" s="119"/>
      <c r="S299" s="120"/>
    </row>
    <row r="300" spans="3:19" ht="12.75">
      <c r="C300" s="113"/>
      <c r="E300" s="114"/>
      <c r="F300" s="115"/>
      <c r="G300" s="116"/>
      <c r="H300" s="116"/>
      <c r="I300" s="116"/>
      <c r="J300" s="115"/>
      <c r="K300" s="117"/>
      <c r="M300" s="118"/>
      <c r="O300" s="118"/>
      <c r="P300" s="118"/>
      <c r="Q300" s="118"/>
      <c r="R300" s="119"/>
      <c r="S300" s="120"/>
    </row>
    <row r="301" spans="3:19" ht="12.75">
      <c r="C301" s="113"/>
      <c r="E301" s="114"/>
      <c r="F301" s="115"/>
      <c r="G301" s="116"/>
      <c r="H301" s="116"/>
      <c r="I301" s="116"/>
      <c r="J301" s="115"/>
      <c r="K301" s="117"/>
      <c r="M301" s="118"/>
      <c r="O301" s="118"/>
      <c r="P301" s="118"/>
      <c r="Q301" s="118"/>
      <c r="R301" s="119"/>
      <c r="S301" s="120"/>
    </row>
    <row r="302" spans="3:19" ht="12.75">
      <c r="C302" s="113"/>
      <c r="E302" s="114"/>
      <c r="F302" s="115"/>
      <c r="G302" s="116"/>
      <c r="H302" s="116"/>
      <c r="I302" s="116"/>
      <c r="J302" s="115"/>
      <c r="K302" s="117"/>
      <c r="M302" s="118"/>
      <c r="O302" s="118"/>
      <c r="P302" s="118"/>
      <c r="Q302" s="118"/>
      <c r="R302" s="119"/>
      <c r="S302" s="120"/>
    </row>
    <row r="303" spans="3:19" ht="12.75">
      <c r="C303" s="113"/>
      <c r="E303" s="114"/>
      <c r="F303" s="115"/>
      <c r="G303" s="116"/>
      <c r="H303" s="116"/>
      <c r="I303" s="116"/>
      <c r="J303" s="115"/>
      <c r="K303" s="117"/>
      <c r="M303" s="118"/>
      <c r="O303" s="118"/>
      <c r="P303" s="118"/>
      <c r="Q303" s="118"/>
      <c r="R303" s="119"/>
      <c r="S303" s="120"/>
    </row>
    <row r="304" spans="3:19" ht="12.75">
      <c r="C304" s="113"/>
      <c r="E304" s="114"/>
      <c r="F304" s="115"/>
      <c r="G304" s="116"/>
      <c r="H304" s="116"/>
      <c r="I304" s="116"/>
      <c r="J304" s="115"/>
      <c r="K304" s="117"/>
      <c r="M304" s="118"/>
      <c r="O304" s="118"/>
      <c r="P304" s="118"/>
      <c r="Q304" s="118"/>
      <c r="R304" s="119"/>
      <c r="S304" s="120"/>
    </row>
    <row r="305" spans="3:19" ht="12.75">
      <c r="C305" s="113"/>
      <c r="E305" s="114"/>
      <c r="F305" s="115"/>
      <c r="G305" s="116"/>
      <c r="H305" s="116"/>
      <c r="I305" s="116"/>
      <c r="J305" s="115"/>
      <c r="K305" s="117"/>
      <c r="M305" s="118"/>
      <c r="O305" s="118"/>
      <c r="P305" s="118"/>
      <c r="Q305" s="118"/>
      <c r="R305" s="119"/>
      <c r="S305" s="120"/>
    </row>
    <row r="306" spans="3:19" ht="12.75">
      <c r="C306" s="113"/>
      <c r="E306" s="114"/>
      <c r="F306" s="115"/>
      <c r="G306" s="116"/>
      <c r="H306" s="116"/>
      <c r="I306" s="116"/>
      <c r="J306" s="115"/>
      <c r="K306" s="117"/>
      <c r="M306" s="118"/>
      <c r="O306" s="118"/>
      <c r="P306" s="118"/>
      <c r="Q306" s="118"/>
      <c r="R306" s="119"/>
      <c r="S306" s="120"/>
    </row>
    <row r="307" spans="3:19" ht="12.75">
      <c r="C307" s="113"/>
      <c r="E307" s="114"/>
      <c r="F307" s="115"/>
      <c r="G307" s="116"/>
      <c r="H307" s="116"/>
      <c r="I307" s="116"/>
      <c r="J307" s="115"/>
      <c r="K307" s="117"/>
      <c r="M307" s="118"/>
      <c r="O307" s="118"/>
      <c r="P307" s="118"/>
      <c r="Q307" s="118"/>
      <c r="R307" s="119"/>
      <c r="S307" s="120"/>
    </row>
    <row r="308" spans="3:19" ht="12.75">
      <c r="C308" s="113"/>
      <c r="E308" s="114"/>
      <c r="F308" s="115"/>
      <c r="G308" s="116"/>
      <c r="H308" s="116"/>
      <c r="I308" s="116"/>
      <c r="J308" s="115"/>
      <c r="K308" s="117"/>
      <c r="M308" s="118"/>
      <c r="O308" s="118"/>
      <c r="P308" s="118"/>
      <c r="Q308" s="118"/>
      <c r="R308" s="119"/>
      <c r="S308" s="120"/>
    </row>
    <row r="309" spans="3:19" ht="12.75">
      <c r="C309" s="113"/>
      <c r="E309" s="114"/>
      <c r="F309" s="115"/>
      <c r="G309" s="116"/>
      <c r="H309" s="116"/>
      <c r="I309" s="116"/>
      <c r="J309" s="115"/>
      <c r="K309" s="117"/>
      <c r="M309" s="118"/>
      <c r="O309" s="118"/>
      <c r="P309" s="118"/>
      <c r="Q309" s="118"/>
      <c r="R309" s="119"/>
      <c r="S309" s="120"/>
    </row>
    <row r="310" spans="3:19" ht="12.75">
      <c r="C310" s="113"/>
      <c r="E310" s="114"/>
      <c r="F310" s="115"/>
      <c r="G310" s="116"/>
      <c r="H310" s="116"/>
      <c r="I310" s="116"/>
      <c r="J310" s="115"/>
      <c r="K310" s="117"/>
      <c r="M310" s="118"/>
      <c r="O310" s="118"/>
      <c r="P310" s="118"/>
      <c r="Q310" s="118"/>
      <c r="R310" s="119"/>
      <c r="S310" s="120"/>
    </row>
    <row r="311" spans="3:19" ht="12.75">
      <c r="C311" s="113"/>
      <c r="E311" s="114"/>
      <c r="F311" s="115"/>
      <c r="G311" s="116"/>
      <c r="H311" s="116"/>
      <c r="I311" s="116"/>
      <c r="J311" s="115"/>
      <c r="K311" s="117"/>
      <c r="M311" s="118"/>
      <c r="O311" s="118"/>
      <c r="P311" s="118"/>
      <c r="Q311" s="118"/>
      <c r="R311" s="119"/>
      <c r="S311" s="120"/>
    </row>
    <row r="312" spans="3:19" ht="12.75">
      <c r="C312" s="113"/>
      <c r="E312" s="114"/>
      <c r="F312" s="115"/>
      <c r="G312" s="116"/>
      <c r="H312" s="116"/>
      <c r="I312" s="116"/>
      <c r="J312" s="115"/>
      <c r="K312" s="117"/>
      <c r="M312" s="118"/>
      <c r="O312" s="118"/>
      <c r="P312" s="118"/>
      <c r="Q312" s="118"/>
      <c r="R312" s="119"/>
      <c r="S312" s="120"/>
    </row>
    <row r="313" spans="3:19" ht="12.75">
      <c r="C313" s="113"/>
      <c r="E313" s="114"/>
      <c r="F313" s="115"/>
      <c r="G313" s="116"/>
      <c r="H313" s="116"/>
      <c r="I313" s="116"/>
      <c r="J313" s="115"/>
      <c r="K313" s="117"/>
      <c r="M313" s="118"/>
      <c r="O313" s="118"/>
      <c r="P313" s="118"/>
      <c r="Q313" s="118"/>
      <c r="R313" s="119"/>
      <c r="S313" s="120"/>
    </row>
    <row r="314" spans="3:19" ht="12.75">
      <c r="C314" s="113"/>
      <c r="E314" s="114"/>
      <c r="F314" s="115"/>
      <c r="G314" s="116"/>
      <c r="H314" s="116"/>
      <c r="I314" s="116"/>
      <c r="J314" s="115"/>
      <c r="K314" s="117"/>
      <c r="M314" s="118"/>
      <c r="O314" s="118"/>
      <c r="P314" s="118"/>
      <c r="Q314" s="118"/>
      <c r="R314" s="119"/>
      <c r="S314" s="120"/>
    </row>
    <row r="315" spans="3:19" ht="12.75">
      <c r="C315" s="113"/>
      <c r="E315" s="114"/>
      <c r="F315" s="115"/>
      <c r="G315" s="116"/>
      <c r="H315" s="116"/>
      <c r="I315" s="116"/>
      <c r="J315" s="115"/>
      <c r="K315" s="117"/>
      <c r="M315" s="118"/>
      <c r="O315" s="118"/>
      <c r="P315" s="118"/>
      <c r="Q315" s="118"/>
      <c r="R315" s="119"/>
      <c r="S315" s="120"/>
    </row>
    <row r="316" spans="3:19" ht="12.75">
      <c r="C316" s="113"/>
      <c r="E316" s="114"/>
      <c r="F316" s="115"/>
      <c r="G316" s="116"/>
      <c r="H316" s="116"/>
      <c r="I316" s="116"/>
      <c r="J316" s="115"/>
      <c r="K316" s="117"/>
      <c r="M316" s="118"/>
      <c r="O316" s="118"/>
      <c r="P316" s="118"/>
      <c r="Q316" s="118"/>
      <c r="R316" s="119"/>
      <c r="S316" s="120"/>
    </row>
    <row r="317" spans="3:19" ht="12.75">
      <c r="C317" s="113"/>
      <c r="E317" s="114"/>
      <c r="F317" s="115"/>
      <c r="G317" s="116"/>
      <c r="H317" s="116"/>
      <c r="I317" s="116"/>
      <c r="J317" s="115"/>
      <c r="K317" s="117"/>
      <c r="M317" s="118"/>
      <c r="O317" s="118"/>
      <c r="P317" s="118"/>
      <c r="Q317" s="118"/>
      <c r="R317" s="119"/>
      <c r="S317" s="120"/>
    </row>
    <row r="318" spans="3:19" ht="12.75">
      <c r="C318" s="113"/>
      <c r="E318" s="114"/>
      <c r="F318" s="115"/>
      <c r="G318" s="116"/>
      <c r="H318" s="116"/>
      <c r="I318" s="116"/>
      <c r="J318" s="115"/>
      <c r="K318" s="117"/>
      <c r="M318" s="118"/>
      <c r="O318" s="118"/>
      <c r="P318" s="118"/>
      <c r="Q318" s="118"/>
      <c r="R318" s="119"/>
      <c r="S318" s="120"/>
    </row>
    <row r="319" spans="3:19" ht="12.75">
      <c r="C319" s="113"/>
      <c r="E319" s="114"/>
      <c r="F319" s="115"/>
      <c r="G319" s="116"/>
      <c r="H319" s="116"/>
      <c r="I319" s="116"/>
      <c r="J319" s="115"/>
      <c r="K319" s="117"/>
      <c r="M319" s="118"/>
      <c r="O319" s="118"/>
      <c r="P319" s="118"/>
      <c r="Q319" s="118"/>
      <c r="R319" s="119"/>
      <c r="S319" s="120"/>
    </row>
    <row r="320" spans="3:19" ht="12.75">
      <c r="C320" s="113"/>
      <c r="E320" s="114"/>
      <c r="F320" s="115"/>
      <c r="G320" s="116"/>
      <c r="H320" s="116"/>
      <c r="I320" s="116"/>
      <c r="J320" s="115"/>
      <c r="K320" s="117"/>
      <c r="M320" s="118"/>
      <c r="O320" s="118"/>
      <c r="P320" s="118"/>
      <c r="Q320" s="118"/>
      <c r="R320" s="119"/>
      <c r="S320" s="120"/>
    </row>
    <row r="321" spans="3:19" ht="12.75">
      <c r="C321" s="113"/>
      <c r="E321" s="114"/>
      <c r="F321" s="115"/>
      <c r="G321" s="116"/>
      <c r="H321" s="116"/>
      <c r="I321" s="116"/>
      <c r="J321" s="115"/>
      <c r="K321" s="117"/>
      <c r="M321" s="118"/>
      <c r="O321" s="118"/>
      <c r="P321" s="118"/>
      <c r="Q321" s="118"/>
      <c r="R321" s="119"/>
      <c r="S321" s="120"/>
    </row>
    <row r="322" spans="3:19" ht="12.75">
      <c r="C322" s="113"/>
      <c r="E322" s="114"/>
      <c r="F322" s="115"/>
      <c r="G322" s="116"/>
      <c r="H322" s="116"/>
      <c r="I322" s="116"/>
      <c r="J322" s="115"/>
      <c r="K322" s="117"/>
      <c r="M322" s="118"/>
      <c r="O322" s="118"/>
      <c r="P322" s="118"/>
      <c r="Q322" s="118"/>
      <c r="R322" s="119"/>
      <c r="S322" s="120"/>
    </row>
    <row r="323" spans="3:19" ht="12.75">
      <c r="C323" s="113"/>
      <c r="E323" s="114"/>
      <c r="F323" s="115"/>
      <c r="G323" s="116"/>
      <c r="H323" s="116"/>
      <c r="I323" s="116"/>
      <c r="J323" s="115"/>
      <c r="K323" s="117"/>
      <c r="M323" s="118"/>
      <c r="O323" s="118"/>
      <c r="P323" s="118"/>
      <c r="Q323" s="118"/>
      <c r="R323" s="119"/>
      <c r="S323" s="120"/>
    </row>
    <row r="324" spans="3:19" ht="12.75">
      <c r="C324" s="113"/>
      <c r="E324" s="114"/>
      <c r="F324" s="115"/>
      <c r="G324" s="116"/>
      <c r="H324" s="116"/>
      <c r="I324" s="116"/>
      <c r="J324" s="115"/>
      <c r="K324" s="117"/>
      <c r="M324" s="118"/>
      <c r="O324" s="118"/>
      <c r="P324" s="118"/>
      <c r="Q324" s="118"/>
      <c r="R324" s="119"/>
      <c r="S324" s="120"/>
    </row>
    <row r="325" spans="3:19" ht="12.75">
      <c r="C325" s="113"/>
      <c r="E325" s="114"/>
      <c r="F325" s="115"/>
      <c r="G325" s="116"/>
      <c r="H325" s="116"/>
      <c r="I325" s="116"/>
      <c r="J325" s="115"/>
      <c r="K325" s="117"/>
      <c r="M325" s="118"/>
      <c r="O325" s="118"/>
      <c r="P325" s="118"/>
      <c r="Q325" s="118"/>
      <c r="R325" s="119"/>
      <c r="S325" s="120"/>
    </row>
    <row r="326" spans="3:19" ht="12.75">
      <c r="C326" s="113"/>
      <c r="E326" s="114"/>
      <c r="F326" s="115"/>
      <c r="G326" s="116"/>
      <c r="H326" s="116"/>
      <c r="I326" s="116"/>
      <c r="J326" s="115"/>
      <c r="K326" s="117"/>
      <c r="M326" s="118"/>
      <c r="O326" s="118"/>
      <c r="P326" s="118"/>
      <c r="Q326" s="118"/>
      <c r="R326" s="119"/>
      <c r="S326" s="120"/>
    </row>
    <row r="327" spans="3:19" ht="12.75">
      <c r="C327" s="113"/>
      <c r="E327" s="114"/>
      <c r="F327" s="115"/>
      <c r="G327" s="116"/>
      <c r="H327" s="116"/>
      <c r="I327" s="116"/>
      <c r="J327" s="115"/>
      <c r="K327" s="117"/>
      <c r="M327" s="118"/>
      <c r="O327" s="118"/>
      <c r="P327" s="118"/>
      <c r="Q327" s="118"/>
      <c r="R327" s="119"/>
      <c r="S327" s="120"/>
    </row>
    <row r="328" spans="3:19" ht="12.75">
      <c r="C328" s="113"/>
      <c r="E328" s="114"/>
      <c r="F328" s="115"/>
      <c r="G328" s="116"/>
      <c r="H328" s="116"/>
      <c r="I328" s="116"/>
      <c r="J328" s="115"/>
      <c r="K328" s="117"/>
      <c r="M328" s="118"/>
      <c r="O328" s="118"/>
      <c r="P328" s="118"/>
      <c r="Q328" s="118"/>
      <c r="R328" s="119"/>
      <c r="S328" s="120"/>
    </row>
    <row r="329" spans="3:19" ht="12.75">
      <c r="C329" s="113"/>
      <c r="E329" s="114"/>
      <c r="F329" s="115"/>
      <c r="G329" s="116"/>
      <c r="H329" s="116"/>
      <c r="I329" s="116"/>
      <c r="J329" s="115"/>
      <c r="K329" s="117"/>
      <c r="M329" s="118"/>
      <c r="O329" s="118"/>
      <c r="P329" s="118"/>
      <c r="Q329" s="118"/>
      <c r="R329" s="119"/>
      <c r="S329" s="120"/>
    </row>
    <row r="330" spans="3:19" ht="12.75">
      <c r="C330" s="113"/>
      <c r="E330" s="114"/>
      <c r="F330" s="115"/>
      <c r="G330" s="116"/>
      <c r="H330" s="116"/>
      <c r="I330" s="116"/>
      <c r="J330" s="115"/>
      <c r="K330" s="117"/>
      <c r="M330" s="118"/>
      <c r="O330" s="118"/>
      <c r="P330" s="118"/>
      <c r="Q330" s="118"/>
      <c r="R330" s="119"/>
      <c r="S330" s="120"/>
    </row>
    <row r="331" spans="3:19" ht="12.75">
      <c r="C331" s="113"/>
      <c r="E331" s="114"/>
      <c r="F331" s="115"/>
      <c r="G331" s="116"/>
      <c r="H331" s="116"/>
      <c r="I331" s="116"/>
      <c r="J331" s="115"/>
      <c r="K331" s="117"/>
      <c r="M331" s="118"/>
      <c r="O331" s="118"/>
      <c r="P331" s="118"/>
      <c r="Q331" s="118"/>
      <c r="R331" s="119"/>
      <c r="S331" s="120"/>
    </row>
    <row r="332" spans="3:19" ht="12.75">
      <c r="C332" s="113"/>
      <c r="E332" s="114"/>
      <c r="F332" s="115"/>
      <c r="G332" s="116"/>
      <c r="H332" s="116"/>
      <c r="I332" s="116"/>
      <c r="J332" s="115"/>
      <c r="K332" s="117"/>
      <c r="M332" s="118"/>
      <c r="O332" s="118"/>
      <c r="P332" s="118"/>
      <c r="Q332" s="118"/>
      <c r="R332" s="119"/>
      <c r="S332" s="120"/>
    </row>
    <row r="333" spans="3:19" ht="12.75">
      <c r="C333" s="113"/>
      <c r="E333" s="114"/>
      <c r="F333" s="115"/>
      <c r="G333" s="116"/>
      <c r="H333" s="116"/>
      <c r="I333" s="116"/>
      <c r="J333" s="115"/>
      <c r="K333" s="117"/>
      <c r="M333" s="118"/>
      <c r="O333" s="118"/>
      <c r="P333" s="118"/>
      <c r="Q333" s="118"/>
      <c r="R333" s="119"/>
      <c r="S333" s="120"/>
    </row>
    <row r="334" spans="3:19" ht="12.75">
      <c r="C334" s="113"/>
      <c r="E334" s="114"/>
      <c r="F334" s="115"/>
      <c r="G334" s="116"/>
      <c r="H334" s="116"/>
      <c r="I334" s="116"/>
      <c r="J334" s="115"/>
      <c r="K334" s="117"/>
      <c r="M334" s="118"/>
      <c r="O334" s="118"/>
      <c r="P334" s="118"/>
      <c r="Q334" s="118"/>
      <c r="R334" s="119"/>
      <c r="S334" s="120"/>
    </row>
    <row r="335" spans="3:19" ht="12.75">
      <c r="C335" s="113"/>
      <c r="E335" s="114"/>
      <c r="F335" s="115"/>
      <c r="G335" s="116"/>
      <c r="H335" s="116"/>
      <c r="I335" s="116"/>
      <c r="J335" s="115"/>
      <c r="K335" s="117"/>
      <c r="M335" s="118"/>
      <c r="O335" s="118"/>
      <c r="P335" s="118"/>
      <c r="Q335" s="118"/>
      <c r="R335" s="119"/>
      <c r="S335" s="120"/>
    </row>
    <row r="336" spans="3:19" ht="12.75">
      <c r="C336" s="113"/>
      <c r="E336" s="114"/>
      <c r="F336" s="115"/>
      <c r="G336" s="116"/>
      <c r="H336" s="116"/>
      <c r="I336" s="116"/>
      <c r="J336" s="115"/>
      <c r="K336" s="117"/>
      <c r="M336" s="118"/>
      <c r="O336" s="118"/>
      <c r="P336" s="118"/>
      <c r="Q336" s="118"/>
      <c r="R336" s="119"/>
      <c r="S336" s="120"/>
    </row>
    <row r="337" spans="3:19" ht="12.75">
      <c r="C337" s="113"/>
      <c r="E337" s="114"/>
      <c r="F337" s="115"/>
      <c r="G337" s="116"/>
      <c r="H337" s="116"/>
      <c r="I337" s="116"/>
      <c r="J337" s="115"/>
      <c r="K337" s="117"/>
      <c r="M337" s="118"/>
      <c r="O337" s="118"/>
      <c r="P337" s="118"/>
      <c r="Q337" s="118"/>
      <c r="R337" s="119"/>
      <c r="S337" s="120"/>
    </row>
    <row r="338" spans="3:19" ht="12.75">
      <c r="C338" s="113"/>
      <c r="E338" s="114"/>
      <c r="F338" s="115"/>
      <c r="G338" s="116"/>
      <c r="H338" s="116"/>
      <c r="I338" s="116"/>
      <c r="J338" s="115"/>
      <c r="K338" s="117"/>
      <c r="M338" s="118"/>
      <c r="O338" s="118"/>
      <c r="P338" s="118"/>
      <c r="Q338" s="118"/>
      <c r="R338" s="119"/>
      <c r="S338" s="120"/>
    </row>
    <row r="339" spans="3:19" ht="12.75">
      <c r="C339" s="113"/>
      <c r="E339" s="114"/>
      <c r="F339" s="115"/>
      <c r="G339" s="116"/>
      <c r="H339" s="116"/>
      <c r="I339" s="116"/>
      <c r="J339" s="115"/>
      <c r="K339" s="117"/>
      <c r="M339" s="118"/>
      <c r="O339" s="118"/>
      <c r="P339" s="118"/>
      <c r="Q339" s="118"/>
      <c r="R339" s="119"/>
      <c r="S339" s="120"/>
    </row>
    <row r="340" spans="3:19" ht="12.75">
      <c r="C340" s="113"/>
      <c r="E340" s="114"/>
      <c r="F340" s="115"/>
      <c r="G340" s="116"/>
      <c r="H340" s="116"/>
      <c r="I340" s="116"/>
      <c r="J340" s="115"/>
      <c r="K340" s="117"/>
      <c r="M340" s="118"/>
      <c r="O340" s="118"/>
      <c r="P340" s="118"/>
      <c r="Q340" s="118"/>
      <c r="R340" s="119"/>
      <c r="S340" s="120"/>
    </row>
    <row r="341" spans="3:19" ht="12.75">
      <c r="C341" s="113"/>
      <c r="E341" s="114"/>
      <c r="F341" s="115"/>
      <c r="G341" s="116"/>
      <c r="H341" s="116"/>
      <c r="I341" s="116"/>
      <c r="J341" s="115"/>
      <c r="K341" s="117"/>
      <c r="M341" s="118"/>
      <c r="O341" s="118"/>
      <c r="P341" s="118"/>
      <c r="Q341" s="118"/>
      <c r="R341" s="119"/>
      <c r="S341" s="120"/>
    </row>
    <row r="342" spans="3:19" ht="12.75">
      <c r="C342" s="113"/>
      <c r="E342" s="114"/>
      <c r="F342" s="115"/>
      <c r="G342" s="116"/>
      <c r="H342" s="116"/>
      <c r="I342" s="116"/>
      <c r="J342" s="115"/>
      <c r="K342" s="117"/>
      <c r="M342" s="118"/>
      <c r="O342" s="118"/>
      <c r="P342" s="118"/>
      <c r="Q342" s="118"/>
      <c r="R342" s="119"/>
      <c r="S342" s="120"/>
    </row>
    <row r="343" spans="3:19" ht="12.75">
      <c r="C343" s="113"/>
      <c r="E343" s="114"/>
      <c r="F343" s="115"/>
      <c r="G343" s="116"/>
      <c r="H343" s="116"/>
      <c r="I343" s="116"/>
      <c r="J343" s="115"/>
      <c r="K343" s="117"/>
      <c r="M343" s="118"/>
      <c r="O343" s="118"/>
      <c r="P343" s="118"/>
      <c r="Q343" s="118"/>
      <c r="R343" s="119"/>
      <c r="S343" s="120"/>
    </row>
    <row r="344" spans="3:19" ht="12.75">
      <c r="C344" s="113"/>
      <c r="E344" s="114"/>
      <c r="F344" s="115"/>
      <c r="G344" s="116"/>
      <c r="H344" s="116"/>
      <c r="I344" s="116"/>
      <c r="J344" s="115"/>
      <c r="K344" s="117"/>
      <c r="M344" s="118"/>
      <c r="O344" s="118"/>
      <c r="P344" s="118"/>
      <c r="Q344" s="118"/>
      <c r="R344" s="119"/>
      <c r="S344" s="120"/>
    </row>
    <row r="345" spans="3:19" ht="12.75">
      <c r="C345" s="113"/>
      <c r="E345" s="114"/>
      <c r="F345" s="115"/>
      <c r="G345" s="116"/>
      <c r="H345" s="116"/>
      <c r="I345" s="116"/>
      <c r="J345" s="115"/>
      <c r="K345" s="117"/>
      <c r="M345" s="118"/>
      <c r="O345" s="118"/>
      <c r="P345" s="118"/>
      <c r="Q345" s="118"/>
      <c r="R345" s="119"/>
      <c r="S345" s="120"/>
    </row>
    <row r="346" spans="3:19" ht="12.75">
      <c r="C346" s="113"/>
      <c r="E346" s="114"/>
      <c r="F346" s="115"/>
      <c r="G346" s="116"/>
      <c r="H346" s="116"/>
      <c r="I346" s="116"/>
      <c r="J346" s="115"/>
      <c r="K346" s="117"/>
      <c r="M346" s="118"/>
      <c r="O346" s="118"/>
      <c r="P346" s="118"/>
      <c r="Q346" s="118"/>
      <c r="R346" s="119"/>
      <c r="S346" s="120"/>
    </row>
    <row r="347" spans="3:19" ht="12.75">
      <c r="C347" s="113"/>
      <c r="E347" s="114"/>
      <c r="F347" s="115"/>
      <c r="G347" s="116"/>
      <c r="H347" s="116"/>
      <c r="I347" s="116"/>
      <c r="J347" s="115"/>
      <c r="K347" s="117"/>
      <c r="M347" s="118"/>
      <c r="O347" s="118"/>
      <c r="P347" s="118"/>
      <c r="Q347" s="118"/>
      <c r="R347" s="119"/>
      <c r="S347" s="120"/>
    </row>
    <row r="348" spans="3:19" ht="12.75">
      <c r="C348" s="113"/>
      <c r="E348" s="114"/>
      <c r="F348" s="115"/>
      <c r="G348" s="116"/>
      <c r="H348" s="116"/>
      <c r="I348" s="116"/>
      <c r="J348" s="115"/>
      <c r="K348" s="117"/>
      <c r="M348" s="118"/>
      <c r="O348" s="118"/>
      <c r="P348" s="118"/>
      <c r="Q348" s="118"/>
      <c r="R348" s="119"/>
      <c r="S348" s="120"/>
    </row>
    <row r="349" spans="3:19" ht="12.75">
      <c r="C349" s="113"/>
      <c r="E349" s="114"/>
      <c r="F349" s="115"/>
      <c r="G349" s="116"/>
      <c r="H349" s="116"/>
      <c r="I349" s="116"/>
      <c r="J349" s="115"/>
      <c r="K349" s="117"/>
      <c r="M349" s="118"/>
      <c r="O349" s="118"/>
      <c r="P349" s="118"/>
      <c r="Q349" s="118"/>
      <c r="R349" s="119"/>
      <c r="S349" s="120"/>
    </row>
    <row r="350" spans="3:19" ht="12.75">
      <c r="C350" s="113"/>
      <c r="E350" s="114"/>
      <c r="F350" s="115"/>
      <c r="G350" s="116"/>
      <c r="H350" s="116"/>
      <c r="I350" s="116"/>
      <c r="J350" s="115"/>
      <c r="K350" s="117"/>
      <c r="M350" s="118"/>
      <c r="O350" s="118"/>
      <c r="P350" s="118"/>
      <c r="Q350" s="118"/>
      <c r="R350" s="119"/>
      <c r="S350" s="120"/>
    </row>
    <row r="351" spans="3:19" ht="12.75">
      <c r="C351" s="113"/>
      <c r="E351" s="114"/>
      <c r="F351" s="115"/>
      <c r="G351" s="116"/>
      <c r="H351" s="116"/>
      <c r="I351" s="116"/>
      <c r="J351" s="115"/>
      <c r="K351" s="117"/>
      <c r="M351" s="118"/>
      <c r="O351" s="118"/>
      <c r="P351" s="118"/>
      <c r="Q351" s="118"/>
      <c r="R351" s="119"/>
      <c r="S351" s="120"/>
    </row>
    <row r="352" spans="3:19" ht="12.75">
      <c r="C352" s="113"/>
      <c r="E352" s="114"/>
      <c r="F352" s="115"/>
      <c r="G352" s="116"/>
      <c r="H352" s="116"/>
      <c r="I352" s="116"/>
      <c r="J352" s="115"/>
      <c r="K352" s="117"/>
      <c r="M352" s="118"/>
      <c r="O352" s="118"/>
      <c r="P352" s="118"/>
      <c r="Q352" s="118"/>
      <c r="R352" s="119"/>
      <c r="S352" s="120"/>
    </row>
    <row r="353" spans="3:19" ht="12.75">
      <c r="C353" s="113"/>
      <c r="E353" s="114"/>
      <c r="F353" s="115"/>
      <c r="G353" s="116"/>
      <c r="H353" s="116"/>
      <c r="I353" s="116"/>
      <c r="J353" s="115"/>
      <c r="K353" s="117"/>
      <c r="M353" s="118"/>
      <c r="O353" s="118"/>
      <c r="P353" s="118"/>
      <c r="Q353" s="118"/>
      <c r="R353" s="119"/>
      <c r="S353" s="120"/>
    </row>
    <row r="354" spans="3:19" ht="12.75">
      <c r="C354" s="113"/>
      <c r="E354" s="114"/>
      <c r="F354" s="115"/>
      <c r="G354" s="116"/>
      <c r="H354" s="116"/>
      <c r="I354" s="116"/>
      <c r="J354" s="115"/>
      <c r="K354" s="117"/>
      <c r="M354" s="118"/>
      <c r="O354" s="118"/>
      <c r="P354" s="118"/>
      <c r="Q354" s="118"/>
      <c r="R354" s="119"/>
      <c r="S354" s="120"/>
    </row>
    <row r="355" spans="3:19" ht="12.75">
      <c r="C355" s="113"/>
      <c r="E355" s="114"/>
      <c r="F355" s="115"/>
      <c r="G355" s="116"/>
      <c r="H355" s="116"/>
      <c r="I355" s="116"/>
      <c r="J355" s="115"/>
      <c r="K355" s="117"/>
      <c r="M355" s="118"/>
      <c r="O355" s="118"/>
      <c r="P355" s="118"/>
      <c r="Q355" s="118"/>
      <c r="R355" s="119"/>
      <c r="S355" s="120"/>
    </row>
    <row r="356" spans="3:19" ht="12.75">
      <c r="C356" s="113"/>
      <c r="E356" s="114"/>
      <c r="F356" s="115"/>
      <c r="G356" s="116"/>
      <c r="H356" s="116"/>
      <c r="I356" s="116"/>
      <c r="J356" s="115"/>
      <c r="K356" s="117"/>
      <c r="M356" s="118"/>
      <c r="O356" s="118"/>
      <c r="P356" s="118"/>
      <c r="Q356" s="118"/>
      <c r="R356" s="119"/>
      <c r="S356" s="120"/>
    </row>
    <row r="357" spans="3:19" ht="12.75">
      <c r="C357" s="113"/>
      <c r="E357" s="114"/>
      <c r="F357" s="115"/>
      <c r="G357" s="116"/>
      <c r="H357" s="116"/>
      <c r="I357" s="116"/>
      <c r="J357" s="115"/>
      <c r="K357" s="117"/>
      <c r="M357" s="118"/>
      <c r="O357" s="118"/>
      <c r="P357" s="118"/>
      <c r="Q357" s="118"/>
      <c r="R357" s="119"/>
      <c r="S357" s="120"/>
    </row>
    <row r="358" spans="3:19" ht="12.75">
      <c r="C358" s="113"/>
      <c r="E358" s="114"/>
      <c r="F358" s="115"/>
      <c r="G358" s="116"/>
      <c r="H358" s="116"/>
      <c r="I358" s="116"/>
      <c r="J358" s="115"/>
      <c r="K358" s="117"/>
      <c r="M358" s="118"/>
      <c r="O358" s="118"/>
      <c r="P358" s="118"/>
      <c r="Q358" s="118"/>
      <c r="R358" s="119"/>
      <c r="S358" s="120"/>
    </row>
    <row r="359" spans="3:19" ht="12.75">
      <c r="C359" s="113"/>
      <c r="E359" s="114"/>
      <c r="F359" s="115"/>
      <c r="G359" s="116"/>
      <c r="H359" s="116"/>
      <c r="I359" s="116"/>
      <c r="J359" s="115"/>
      <c r="K359" s="117"/>
      <c r="M359" s="118"/>
      <c r="O359" s="118"/>
      <c r="P359" s="118"/>
      <c r="Q359" s="118"/>
      <c r="R359" s="119"/>
      <c r="S359" s="120"/>
    </row>
    <row r="360" spans="3:19" ht="12.75">
      <c r="C360" s="113"/>
      <c r="E360" s="114"/>
      <c r="F360" s="115"/>
      <c r="G360" s="116"/>
      <c r="H360" s="116"/>
      <c r="I360" s="116"/>
      <c r="J360" s="115"/>
      <c r="K360" s="117"/>
      <c r="M360" s="118"/>
      <c r="O360" s="118"/>
      <c r="P360" s="118"/>
      <c r="Q360" s="118"/>
      <c r="R360" s="119"/>
      <c r="S360" s="120"/>
    </row>
    <row r="361" spans="3:19" ht="12.75">
      <c r="C361" s="113"/>
      <c r="E361" s="114"/>
      <c r="F361" s="115"/>
      <c r="G361" s="116"/>
      <c r="H361" s="116"/>
      <c r="I361" s="116"/>
      <c r="J361" s="115"/>
      <c r="K361" s="117"/>
      <c r="M361" s="118"/>
      <c r="O361" s="118"/>
      <c r="P361" s="118"/>
      <c r="Q361" s="118"/>
      <c r="R361" s="119"/>
      <c r="S361" s="120"/>
    </row>
    <row r="362" spans="3:19" ht="12.75">
      <c r="C362" s="113"/>
      <c r="E362" s="114"/>
      <c r="F362" s="115"/>
      <c r="G362" s="116"/>
      <c r="H362" s="116"/>
      <c r="I362" s="116"/>
      <c r="J362" s="115"/>
      <c r="K362" s="117"/>
      <c r="M362" s="118"/>
      <c r="O362" s="118"/>
      <c r="P362" s="118"/>
      <c r="Q362" s="118"/>
      <c r="R362" s="119"/>
      <c r="S362" s="120"/>
    </row>
    <row r="363" spans="3:19" ht="12.75">
      <c r="C363" s="113"/>
      <c r="E363" s="114"/>
      <c r="F363" s="115"/>
      <c r="G363" s="116"/>
      <c r="H363" s="116"/>
      <c r="I363" s="116"/>
      <c r="J363" s="115"/>
      <c r="K363" s="117"/>
      <c r="M363" s="118"/>
      <c r="O363" s="118"/>
      <c r="P363" s="118"/>
      <c r="Q363" s="118"/>
      <c r="R363" s="119"/>
      <c r="S363" s="120"/>
    </row>
    <row r="364" spans="3:19" ht="12.75">
      <c r="C364" s="113"/>
      <c r="E364" s="114"/>
      <c r="F364" s="115"/>
      <c r="G364" s="116"/>
      <c r="H364" s="116"/>
      <c r="I364" s="116"/>
      <c r="J364" s="115"/>
      <c r="K364" s="117"/>
      <c r="M364" s="118"/>
      <c r="O364" s="118"/>
      <c r="P364" s="118"/>
      <c r="Q364" s="118"/>
      <c r="R364" s="119"/>
      <c r="S364" s="120"/>
    </row>
    <row r="365" spans="3:19" ht="12.75">
      <c r="C365" s="113"/>
      <c r="E365" s="114"/>
      <c r="F365" s="115"/>
      <c r="G365" s="116"/>
      <c r="H365" s="116"/>
      <c r="I365" s="116"/>
      <c r="J365" s="115"/>
      <c r="K365" s="117"/>
      <c r="M365" s="118"/>
      <c r="O365" s="118"/>
      <c r="P365" s="118"/>
      <c r="Q365" s="118"/>
      <c r="R365" s="119"/>
      <c r="S365" s="120"/>
    </row>
    <row r="366" spans="3:19" ht="12.75">
      <c r="C366" s="113"/>
      <c r="E366" s="114"/>
      <c r="F366" s="115"/>
      <c r="G366" s="116"/>
      <c r="H366" s="116"/>
      <c r="I366" s="116"/>
      <c r="J366" s="115"/>
      <c r="K366" s="117"/>
      <c r="M366" s="118"/>
      <c r="O366" s="118"/>
      <c r="P366" s="118"/>
      <c r="Q366" s="118"/>
      <c r="R366" s="119"/>
      <c r="S366" s="120"/>
    </row>
    <row r="367" spans="3:19" ht="12.75">
      <c r="C367" s="113"/>
      <c r="E367" s="114"/>
      <c r="F367" s="115"/>
      <c r="G367" s="116"/>
      <c r="H367" s="116"/>
      <c r="I367" s="116"/>
      <c r="J367" s="115"/>
      <c r="K367" s="117"/>
      <c r="M367" s="118"/>
      <c r="O367" s="118"/>
      <c r="P367" s="118"/>
      <c r="Q367" s="118"/>
      <c r="R367" s="119"/>
      <c r="S367" s="120"/>
    </row>
    <row r="368" spans="3:19" ht="12.75">
      <c r="C368" s="113"/>
      <c r="E368" s="114"/>
      <c r="F368" s="115"/>
      <c r="G368" s="116"/>
      <c r="H368" s="116"/>
      <c r="I368" s="116"/>
      <c r="J368" s="115"/>
      <c r="K368" s="117"/>
      <c r="M368" s="118"/>
      <c r="O368" s="118"/>
      <c r="P368" s="118"/>
      <c r="Q368" s="118"/>
      <c r="R368" s="119"/>
      <c r="S368" s="120"/>
    </row>
    <row r="369" spans="3:19" ht="12.75">
      <c r="C369" s="113"/>
      <c r="E369" s="114"/>
      <c r="F369" s="115"/>
      <c r="G369" s="116"/>
      <c r="H369" s="116"/>
      <c r="I369" s="116"/>
      <c r="J369" s="115"/>
      <c r="K369" s="117"/>
      <c r="M369" s="118"/>
      <c r="O369" s="118"/>
      <c r="P369" s="118"/>
      <c r="Q369" s="118"/>
      <c r="R369" s="119"/>
      <c r="S369" s="120"/>
    </row>
    <row r="370" spans="3:19" ht="12.75">
      <c r="C370" s="113"/>
      <c r="E370" s="114"/>
      <c r="F370" s="115"/>
      <c r="G370" s="116"/>
      <c r="H370" s="116"/>
      <c r="I370" s="116"/>
      <c r="J370" s="115"/>
      <c r="K370" s="117"/>
      <c r="M370" s="118"/>
      <c r="O370" s="118"/>
      <c r="P370" s="118"/>
      <c r="Q370" s="118"/>
      <c r="R370" s="119"/>
      <c r="S370" s="120"/>
    </row>
    <row r="371" spans="3:19" ht="12.75">
      <c r="C371" s="113"/>
      <c r="E371" s="114"/>
      <c r="F371" s="115"/>
      <c r="G371" s="116"/>
      <c r="H371" s="116"/>
      <c r="I371" s="116"/>
      <c r="J371" s="115"/>
      <c r="K371" s="117"/>
      <c r="M371" s="118"/>
      <c r="O371" s="118"/>
      <c r="P371" s="118"/>
      <c r="Q371" s="118"/>
      <c r="R371" s="119"/>
      <c r="S371" s="120"/>
    </row>
    <row r="372" spans="3:19" ht="12.75">
      <c r="C372" s="113"/>
      <c r="E372" s="114"/>
      <c r="F372" s="115"/>
      <c r="G372" s="116"/>
      <c r="H372" s="116"/>
      <c r="I372" s="116"/>
      <c r="J372" s="115"/>
      <c r="K372" s="117"/>
      <c r="M372" s="118"/>
      <c r="O372" s="118"/>
      <c r="P372" s="118"/>
      <c r="Q372" s="118"/>
      <c r="R372" s="119"/>
      <c r="S372" s="120"/>
    </row>
    <row r="373" spans="3:19" ht="12.75">
      <c r="C373" s="113"/>
      <c r="E373" s="114"/>
      <c r="F373" s="115"/>
      <c r="G373" s="116"/>
      <c r="H373" s="116"/>
      <c r="I373" s="116"/>
      <c r="J373" s="115"/>
      <c r="K373" s="117"/>
      <c r="M373" s="118"/>
      <c r="O373" s="118"/>
      <c r="P373" s="118"/>
      <c r="Q373" s="118"/>
      <c r="R373" s="119"/>
      <c r="S373" s="120"/>
    </row>
    <row r="374" spans="3:19" ht="12.75">
      <c r="C374" s="113"/>
      <c r="E374" s="114"/>
      <c r="F374" s="115"/>
      <c r="G374" s="116"/>
      <c r="H374" s="116"/>
      <c r="I374" s="116"/>
      <c r="J374" s="115"/>
      <c r="K374" s="117"/>
      <c r="M374" s="118"/>
      <c r="O374" s="118"/>
      <c r="P374" s="118"/>
      <c r="Q374" s="118"/>
      <c r="R374" s="119"/>
      <c r="S374" s="120"/>
    </row>
    <row r="375" spans="3:19" ht="12.75">
      <c r="C375" s="113"/>
      <c r="E375" s="114"/>
      <c r="F375" s="115"/>
      <c r="G375" s="116"/>
      <c r="H375" s="116"/>
      <c r="I375" s="116"/>
      <c r="J375" s="115"/>
      <c r="K375" s="117"/>
      <c r="M375" s="118"/>
      <c r="O375" s="118"/>
      <c r="P375" s="118"/>
      <c r="Q375" s="118"/>
      <c r="R375" s="119"/>
      <c r="S375" s="120"/>
    </row>
    <row r="376" spans="3:19" ht="12.75">
      <c r="C376" s="113"/>
      <c r="E376" s="114"/>
      <c r="F376" s="115"/>
      <c r="G376" s="116"/>
      <c r="H376" s="116"/>
      <c r="I376" s="116"/>
      <c r="J376" s="115"/>
      <c r="K376" s="117"/>
      <c r="M376" s="118"/>
      <c r="O376" s="118"/>
      <c r="P376" s="118"/>
      <c r="Q376" s="118"/>
      <c r="R376" s="119"/>
      <c r="S376" s="120"/>
    </row>
    <row r="377" spans="3:19" ht="12.75">
      <c r="C377" s="113"/>
      <c r="E377" s="114"/>
      <c r="F377" s="115"/>
      <c r="G377" s="116"/>
      <c r="H377" s="116"/>
      <c r="I377" s="116"/>
      <c r="J377" s="115"/>
      <c r="K377" s="117"/>
      <c r="M377" s="118"/>
      <c r="O377" s="118"/>
      <c r="P377" s="118"/>
      <c r="Q377" s="118"/>
      <c r="R377" s="119"/>
      <c r="S377" s="120"/>
    </row>
    <row r="378" spans="3:19" ht="12.75">
      <c r="C378" s="113"/>
      <c r="E378" s="114"/>
      <c r="F378" s="115"/>
      <c r="G378" s="116"/>
      <c r="H378" s="116"/>
      <c r="I378" s="116"/>
      <c r="J378" s="115"/>
      <c r="K378" s="117"/>
      <c r="M378" s="118"/>
      <c r="O378" s="118"/>
      <c r="P378" s="118"/>
      <c r="Q378" s="118"/>
      <c r="R378" s="119"/>
      <c r="S378" s="120"/>
    </row>
    <row r="379" spans="3:19" ht="12.75">
      <c r="C379" s="113"/>
      <c r="E379" s="114"/>
      <c r="F379" s="115"/>
      <c r="G379" s="116"/>
      <c r="H379" s="116"/>
      <c r="I379" s="116"/>
      <c r="J379" s="115"/>
      <c r="K379" s="117"/>
      <c r="M379" s="118"/>
      <c r="O379" s="118"/>
      <c r="P379" s="118"/>
      <c r="Q379" s="118"/>
      <c r="R379" s="119"/>
      <c r="S379" s="120"/>
    </row>
    <row r="380" spans="3:19" ht="12.75">
      <c r="C380" s="113"/>
      <c r="E380" s="114"/>
      <c r="F380" s="115"/>
      <c r="G380" s="116"/>
      <c r="H380" s="116"/>
      <c r="I380" s="116"/>
      <c r="J380" s="115"/>
      <c r="K380" s="117"/>
      <c r="M380" s="118"/>
      <c r="O380" s="118"/>
      <c r="P380" s="118"/>
      <c r="Q380" s="118"/>
      <c r="R380" s="119"/>
      <c r="S380" s="120"/>
    </row>
    <row r="381" spans="3:19" ht="12.75">
      <c r="C381" s="113"/>
      <c r="E381" s="114"/>
      <c r="F381" s="115"/>
      <c r="G381" s="116"/>
      <c r="H381" s="116"/>
      <c r="I381" s="116"/>
      <c r="J381" s="115"/>
      <c r="K381" s="117"/>
      <c r="M381" s="118"/>
      <c r="O381" s="118"/>
      <c r="P381" s="118"/>
      <c r="Q381" s="118"/>
      <c r="R381" s="119"/>
      <c r="S381" s="120"/>
    </row>
    <row r="382" spans="3:19" ht="12.75">
      <c r="C382" s="113"/>
      <c r="E382" s="114"/>
      <c r="F382" s="115"/>
      <c r="G382" s="116"/>
      <c r="H382" s="116"/>
      <c r="I382" s="116"/>
      <c r="J382" s="115"/>
      <c r="K382" s="117"/>
      <c r="M382" s="118"/>
      <c r="O382" s="118"/>
      <c r="P382" s="118"/>
      <c r="Q382" s="118"/>
      <c r="R382" s="119"/>
      <c r="S382" s="120"/>
    </row>
    <row r="383" spans="3:19" ht="12.75">
      <c r="C383" s="113"/>
      <c r="E383" s="114"/>
      <c r="F383" s="115"/>
      <c r="G383" s="116"/>
      <c r="H383" s="116"/>
      <c r="I383" s="116"/>
      <c r="J383" s="115"/>
      <c r="K383" s="117"/>
      <c r="M383" s="118"/>
      <c r="O383" s="118"/>
      <c r="P383" s="118"/>
      <c r="Q383" s="118"/>
      <c r="R383" s="119"/>
      <c r="S383" s="120"/>
    </row>
    <row r="384" spans="3:19" ht="12.75">
      <c r="C384" s="113"/>
      <c r="E384" s="114"/>
      <c r="F384" s="115"/>
      <c r="G384" s="116"/>
      <c r="H384" s="116"/>
      <c r="I384" s="116"/>
      <c r="J384" s="115"/>
      <c r="K384" s="117"/>
      <c r="M384" s="118"/>
      <c r="O384" s="118"/>
      <c r="P384" s="118"/>
      <c r="Q384" s="118"/>
      <c r="R384" s="119"/>
      <c r="S384" s="120"/>
    </row>
    <row r="385" spans="3:19" ht="12.75">
      <c r="C385" s="113"/>
      <c r="E385" s="114"/>
      <c r="F385" s="115"/>
      <c r="G385" s="116"/>
      <c r="H385" s="116"/>
      <c r="I385" s="116"/>
      <c r="J385" s="115"/>
      <c r="K385" s="117"/>
      <c r="M385" s="118"/>
      <c r="O385" s="118"/>
      <c r="P385" s="118"/>
      <c r="Q385" s="118"/>
      <c r="R385" s="119"/>
      <c r="S385" s="120"/>
    </row>
    <row r="386" spans="3:19" ht="12.75">
      <c r="C386" s="113"/>
      <c r="E386" s="114"/>
      <c r="F386" s="115"/>
      <c r="G386" s="116"/>
      <c r="H386" s="116"/>
      <c r="I386" s="116"/>
      <c r="J386" s="115"/>
      <c r="K386" s="117"/>
      <c r="M386" s="118"/>
      <c r="O386" s="118"/>
      <c r="P386" s="118"/>
      <c r="Q386" s="118"/>
      <c r="R386" s="119"/>
      <c r="S386" s="120"/>
    </row>
    <row r="387" spans="3:19" ht="12.75">
      <c r="C387" s="113"/>
      <c r="E387" s="114"/>
      <c r="F387" s="115"/>
      <c r="G387" s="116"/>
      <c r="H387" s="116"/>
      <c r="I387" s="116"/>
      <c r="J387" s="115"/>
      <c r="K387" s="117"/>
      <c r="M387" s="118"/>
      <c r="O387" s="118"/>
      <c r="P387" s="118"/>
      <c r="Q387" s="118"/>
      <c r="R387" s="119"/>
      <c r="S387" s="120"/>
    </row>
    <row r="388" spans="3:19" ht="12.75">
      <c r="C388" s="113"/>
      <c r="E388" s="114"/>
      <c r="F388" s="115"/>
      <c r="G388" s="116"/>
      <c r="H388" s="116"/>
      <c r="I388" s="116"/>
      <c r="J388" s="115"/>
      <c r="K388" s="117"/>
      <c r="M388" s="118"/>
      <c r="O388" s="118"/>
      <c r="P388" s="118"/>
      <c r="Q388" s="118"/>
      <c r="R388" s="119"/>
      <c r="S388" s="120"/>
    </row>
    <row r="389" spans="3:19" ht="12.75">
      <c r="C389" s="113"/>
      <c r="E389" s="114"/>
      <c r="F389" s="115"/>
      <c r="G389" s="116"/>
      <c r="H389" s="116"/>
      <c r="I389" s="116"/>
      <c r="J389" s="115"/>
      <c r="K389" s="117"/>
      <c r="M389" s="118"/>
      <c r="O389" s="118"/>
      <c r="P389" s="118"/>
      <c r="Q389" s="118"/>
      <c r="R389" s="119"/>
      <c r="S389" s="120"/>
    </row>
    <row r="390" spans="3:19" ht="12.75">
      <c r="C390" s="113"/>
      <c r="E390" s="114"/>
      <c r="F390" s="115"/>
      <c r="G390" s="116"/>
      <c r="H390" s="116"/>
      <c r="I390" s="116"/>
      <c r="J390" s="115"/>
      <c r="K390" s="117"/>
      <c r="M390" s="118"/>
      <c r="O390" s="118"/>
      <c r="P390" s="118"/>
      <c r="Q390" s="118"/>
      <c r="R390" s="119"/>
      <c r="S390" s="120"/>
    </row>
    <row r="391" spans="3:19" ht="12.75">
      <c r="C391" s="113"/>
      <c r="E391" s="114"/>
      <c r="F391" s="115"/>
      <c r="G391" s="116"/>
      <c r="H391" s="116"/>
      <c r="I391" s="116"/>
      <c r="J391" s="115"/>
      <c r="K391" s="117"/>
      <c r="M391" s="118"/>
      <c r="O391" s="118"/>
      <c r="P391" s="118"/>
      <c r="Q391" s="118"/>
      <c r="R391" s="119"/>
      <c r="S391" s="120"/>
    </row>
    <row r="392" spans="3:19" ht="12.75">
      <c r="C392" s="113"/>
      <c r="E392" s="114"/>
      <c r="F392" s="115"/>
      <c r="G392" s="116"/>
      <c r="H392" s="116"/>
      <c r="I392" s="116"/>
      <c r="J392" s="115"/>
      <c r="K392" s="117"/>
      <c r="M392" s="118"/>
      <c r="O392" s="118"/>
      <c r="P392" s="118"/>
      <c r="Q392" s="118"/>
      <c r="R392" s="119"/>
      <c r="S392" s="120"/>
    </row>
    <row r="393" spans="3:19" ht="12.75">
      <c r="C393" s="113"/>
      <c r="E393" s="114"/>
      <c r="F393" s="115"/>
      <c r="G393" s="116"/>
      <c r="H393" s="116"/>
      <c r="I393" s="116"/>
      <c r="J393" s="115"/>
      <c r="K393" s="117"/>
      <c r="M393" s="118"/>
      <c r="O393" s="118"/>
      <c r="P393" s="118"/>
      <c r="Q393" s="118"/>
      <c r="R393" s="119"/>
      <c r="S393" s="120"/>
    </row>
    <row r="394" spans="3:19" ht="12.75">
      <c r="C394" s="113"/>
      <c r="E394" s="114"/>
      <c r="F394" s="115"/>
      <c r="G394" s="116"/>
      <c r="H394" s="116"/>
      <c r="I394" s="116"/>
      <c r="J394" s="115"/>
      <c r="K394" s="117"/>
      <c r="M394" s="118"/>
      <c r="O394" s="118"/>
      <c r="P394" s="118"/>
      <c r="Q394" s="118"/>
      <c r="R394" s="119"/>
      <c r="S394" s="120"/>
    </row>
    <row r="395" spans="3:19" ht="12.75">
      <c r="C395" s="113"/>
      <c r="E395" s="114"/>
      <c r="F395" s="115"/>
      <c r="G395" s="116"/>
      <c r="H395" s="116"/>
      <c r="I395" s="116"/>
      <c r="J395" s="115"/>
      <c r="K395" s="117"/>
      <c r="M395" s="118"/>
      <c r="O395" s="118"/>
      <c r="P395" s="118"/>
      <c r="Q395" s="118"/>
      <c r="R395" s="119"/>
      <c r="S395" s="120"/>
    </row>
    <row r="396" spans="3:19" ht="12.75">
      <c r="C396" s="113"/>
      <c r="E396" s="114"/>
      <c r="F396" s="115"/>
      <c r="G396" s="116"/>
      <c r="H396" s="116"/>
      <c r="I396" s="116"/>
      <c r="J396" s="115"/>
      <c r="K396" s="117"/>
      <c r="M396" s="118"/>
      <c r="O396" s="118"/>
      <c r="P396" s="118"/>
      <c r="Q396" s="118"/>
      <c r="R396" s="119"/>
      <c r="S396" s="120"/>
    </row>
    <row r="397" spans="3:19" ht="12.75">
      <c r="C397" s="113"/>
      <c r="E397" s="114"/>
      <c r="F397" s="115"/>
      <c r="G397" s="116"/>
      <c r="H397" s="116"/>
      <c r="I397" s="116"/>
      <c r="J397" s="115"/>
      <c r="K397" s="117"/>
      <c r="M397" s="118"/>
      <c r="O397" s="118"/>
      <c r="P397" s="118"/>
      <c r="Q397" s="118"/>
      <c r="R397" s="119"/>
      <c r="S397" s="120"/>
    </row>
    <row r="398" spans="3:19" ht="12.75">
      <c r="C398" s="113"/>
      <c r="E398" s="114"/>
      <c r="F398" s="115"/>
      <c r="G398" s="116"/>
      <c r="H398" s="116"/>
      <c r="I398" s="116"/>
      <c r="J398" s="115"/>
      <c r="K398" s="117"/>
      <c r="M398" s="118"/>
      <c r="O398" s="118"/>
      <c r="P398" s="118"/>
      <c r="Q398" s="118"/>
      <c r="R398" s="119"/>
      <c r="S398" s="120"/>
    </row>
    <row r="399" spans="3:19" ht="12.75">
      <c r="C399" s="113"/>
      <c r="E399" s="114"/>
      <c r="F399" s="115"/>
      <c r="G399" s="116"/>
      <c r="H399" s="116"/>
      <c r="I399" s="116"/>
      <c r="J399" s="115"/>
      <c r="K399" s="117"/>
      <c r="M399" s="118"/>
      <c r="O399" s="118"/>
      <c r="P399" s="118"/>
      <c r="Q399" s="118"/>
      <c r="R399" s="119"/>
      <c r="S399" s="120"/>
    </row>
    <row r="400" spans="3:19" ht="12.75">
      <c r="C400" s="113"/>
      <c r="E400" s="114"/>
      <c r="F400" s="115"/>
      <c r="G400" s="116"/>
      <c r="H400" s="116"/>
      <c r="I400" s="116"/>
      <c r="J400" s="115"/>
      <c r="K400" s="117"/>
      <c r="M400" s="118"/>
      <c r="O400" s="118"/>
      <c r="P400" s="118"/>
      <c r="Q400" s="118"/>
      <c r="R400" s="119"/>
      <c r="S400" s="120"/>
    </row>
    <row r="401" spans="3:19" ht="12.75">
      <c r="C401" s="113"/>
      <c r="E401" s="114"/>
      <c r="F401" s="115"/>
      <c r="G401" s="116"/>
      <c r="H401" s="116"/>
      <c r="I401" s="116"/>
      <c r="J401" s="115"/>
      <c r="K401" s="117"/>
      <c r="M401" s="118"/>
      <c r="O401" s="118"/>
      <c r="P401" s="118"/>
      <c r="Q401" s="118"/>
      <c r="R401" s="119"/>
      <c r="S401" s="120"/>
    </row>
    <row r="402" spans="3:19" ht="12.75">
      <c r="C402" s="113"/>
      <c r="E402" s="114"/>
      <c r="F402" s="115"/>
      <c r="G402" s="116"/>
      <c r="H402" s="116"/>
      <c r="I402" s="116"/>
      <c r="J402" s="115"/>
      <c r="K402" s="117"/>
      <c r="M402" s="118"/>
      <c r="O402" s="118"/>
      <c r="P402" s="118"/>
      <c r="Q402" s="118"/>
      <c r="R402" s="119"/>
      <c r="S402" s="120"/>
    </row>
    <row r="403" spans="3:19" ht="12.75">
      <c r="C403" s="113"/>
      <c r="E403" s="114"/>
      <c r="F403" s="115"/>
      <c r="G403" s="116"/>
      <c r="H403" s="116"/>
      <c r="I403" s="116"/>
      <c r="J403" s="115"/>
      <c r="K403" s="117"/>
      <c r="M403" s="118"/>
      <c r="O403" s="118"/>
      <c r="P403" s="118"/>
      <c r="Q403" s="118"/>
      <c r="R403" s="119"/>
      <c r="S403" s="120"/>
    </row>
    <row r="404" spans="3:19" ht="12.75">
      <c r="C404" s="113"/>
      <c r="E404" s="114"/>
      <c r="F404" s="115"/>
      <c r="G404" s="116"/>
      <c r="H404" s="116"/>
      <c r="I404" s="116"/>
      <c r="J404" s="115"/>
      <c r="K404" s="117"/>
      <c r="M404" s="118"/>
      <c r="O404" s="118"/>
      <c r="P404" s="118"/>
      <c r="Q404" s="118"/>
      <c r="R404" s="119"/>
      <c r="S404" s="120"/>
    </row>
    <row r="405" spans="3:19" ht="12.75">
      <c r="C405" s="113"/>
      <c r="E405" s="114"/>
      <c r="F405" s="115"/>
      <c r="G405" s="116"/>
      <c r="H405" s="116"/>
      <c r="I405" s="116"/>
      <c r="J405" s="115"/>
      <c r="K405" s="117"/>
      <c r="M405" s="118"/>
      <c r="O405" s="118"/>
      <c r="P405" s="118"/>
      <c r="Q405" s="118"/>
      <c r="R405" s="119"/>
      <c r="S405" s="120"/>
    </row>
    <row r="406" spans="3:19" ht="12.75">
      <c r="C406" s="113"/>
      <c r="E406" s="114"/>
      <c r="F406" s="115"/>
      <c r="G406" s="116"/>
      <c r="H406" s="116"/>
      <c r="I406" s="116"/>
      <c r="J406" s="115"/>
      <c r="K406" s="117"/>
      <c r="M406" s="118"/>
      <c r="O406" s="118"/>
      <c r="P406" s="118"/>
      <c r="Q406" s="118"/>
      <c r="R406" s="119"/>
      <c r="S406" s="120"/>
    </row>
    <row r="407" spans="3:19" ht="12.75">
      <c r="C407" s="113"/>
      <c r="E407" s="114"/>
      <c r="F407" s="115"/>
      <c r="G407" s="116"/>
      <c r="H407" s="116"/>
      <c r="I407" s="116"/>
      <c r="J407" s="115"/>
      <c r="K407" s="117"/>
      <c r="M407" s="118"/>
      <c r="O407" s="118"/>
      <c r="P407" s="118"/>
      <c r="Q407" s="118"/>
      <c r="R407" s="119"/>
      <c r="S407" s="120"/>
    </row>
    <row r="408" spans="3:19" ht="12.75">
      <c r="C408" s="113"/>
      <c r="E408" s="114"/>
      <c r="F408" s="115"/>
      <c r="G408" s="116"/>
      <c r="H408" s="116"/>
      <c r="I408" s="116"/>
      <c r="J408" s="115"/>
      <c r="K408" s="117"/>
      <c r="M408" s="118"/>
      <c r="O408" s="118"/>
      <c r="P408" s="118"/>
      <c r="Q408" s="118"/>
      <c r="R408" s="119"/>
      <c r="S408" s="120"/>
    </row>
    <row r="409" spans="3:19" ht="12.75">
      <c r="C409" s="113"/>
      <c r="E409" s="114"/>
      <c r="F409" s="115"/>
      <c r="G409" s="116"/>
      <c r="H409" s="116"/>
      <c r="I409" s="116"/>
      <c r="J409" s="115"/>
      <c r="K409" s="117"/>
      <c r="M409" s="118"/>
      <c r="O409" s="118"/>
      <c r="P409" s="118"/>
      <c r="Q409" s="118"/>
      <c r="R409" s="119"/>
      <c r="S409" s="120"/>
    </row>
    <row r="410" spans="3:19" ht="12.75">
      <c r="C410" s="113"/>
      <c r="E410" s="114"/>
      <c r="F410" s="115"/>
      <c r="G410" s="116"/>
      <c r="H410" s="116"/>
      <c r="I410" s="116"/>
      <c r="J410" s="115"/>
      <c r="K410" s="117"/>
      <c r="M410" s="118"/>
      <c r="O410" s="118"/>
      <c r="P410" s="118"/>
      <c r="Q410" s="118"/>
      <c r="R410" s="119"/>
      <c r="S410" s="120"/>
    </row>
    <row r="411" spans="3:19" ht="12.75">
      <c r="C411" s="113"/>
      <c r="E411" s="114"/>
      <c r="F411" s="115"/>
      <c r="G411" s="116"/>
      <c r="H411" s="116"/>
      <c r="I411" s="116"/>
      <c r="J411" s="115"/>
      <c r="K411" s="117"/>
      <c r="M411" s="118"/>
      <c r="O411" s="118"/>
      <c r="P411" s="118"/>
      <c r="Q411" s="118"/>
      <c r="R411" s="119"/>
      <c r="S411" s="120"/>
    </row>
    <row r="412" spans="3:19" ht="12.75">
      <c r="C412" s="113"/>
      <c r="E412" s="114"/>
      <c r="F412" s="115"/>
      <c r="G412" s="116"/>
      <c r="H412" s="116"/>
      <c r="I412" s="116"/>
      <c r="J412" s="115"/>
      <c r="K412" s="117"/>
      <c r="M412" s="118"/>
      <c r="O412" s="118"/>
      <c r="P412" s="118"/>
      <c r="Q412" s="118"/>
      <c r="R412" s="119"/>
      <c r="S412" s="120"/>
    </row>
    <row r="413" spans="3:19" ht="12.75">
      <c r="C413" s="113"/>
      <c r="E413" s="114"/>
      <c r="F413" s="115"/>
      <c r="G413" s="116"/>
      <c r="H413" s="116"/>
      <c r="I413" s="116"/>
      <c r="J413" s="115"/>
      <c r="K413" s="117"/>
      <c r="M413" s="118"/>
      <c r="O413" s="118"/>
      <c r="P413" s="118"/>
      <c r="Q413" s="118"/>
      <c r="R413" s="119"/>
      <c r="S413" s="120"/>
    </row>
    <row r="414" spans="3:19" ht="12.75">
      <c r="C414" s="113"/>
      <c r="E414" s="114"/>
      <c r="F414" s="115"/>
      <c r="G414" s="116"/>
      <c r="H414" s="116"/>
      <c r="I414" s="116"/>
      <c r="J414" s="115"/>
      <c r="K414" s="117"/>
      <c r="M414" s="118"/>
      <c r="O414" s="118"/>
      <c r="P414" s="118"/>
      <c r="Q414" s="118"/>
      <c r="R414" s="119"/>
      <c r="S414" s="120"/>
    </row>
    <row r="415" spans="3:19" ht="12.75">
      <c r="C415" s="113"/>
      <c r="E415" s="114"/>
      <c r="F415" s="115"/>
      <c r="G415" s="116"/>
      <c r="H415" s="116"/>
      <c r="I415" s="116"/>
      <c r="J415" s="115"/>
      <c r="K415" s="117"/>
      <c r="M415" s="118"/>
      <c r="O415" s="118"/>
      <c r="P415" s="118"/>
      <c r="Q415" s="118"/>
      <c r="R415" s="119"/>
      <c r="S415" s="120"/>
    </row>
    <row r="416" spans="3:19" ht="12.75">
      <c r="C416" s="113"/>
      <c r="E416" s="114"/>
      <c r="F416" s="115"/>
      <c r="G416" s="116"/>
      <c r="H416" s="116"/>
      <c r="I416" s="116"/>
      <c r="J416" s="115"/>
      <c r="K416" s="117"/>
      <c r="M416" s="118"/>
      <c r="O416" s="118"/>
      <c r="P416" s="118"/>
      <c r="Q416" s="118"/>
      <c r="R416" s="119"/>
      <c r="S416" s="120"/>
    </row>
    <row r="417" spans="3:19" ht="12.75">
      <c r="C417" s="113"/>
      <c r="E417" s="114"/>
      <c r="F417" s="115"/>
      <c r="G417" s="116"/>
      <c r="H417" s="116"/>
      <c r="I417" s="116"/>
      <c r="J417" s="115"/>
      <c r="K417" s="117"/>
      <c r="M417" s="118"/>
      <c r="O417" s="118"/>
      <c r="P417" s="118"/>
      <c r="Q417" s="118"/>
      <c r="R417" s="119"/>
      <c r="S417" s="120"/>
    </row>
    <row r="418" spans="3:19" ht="12.75">
      <c r="C418" s="113"/>
      <c r="E418" s="114"/>
      <c r="F418" s="115"/>
      <c r="G418" s="116"/>
      <c r="H418" s="116"/>
      <c r="I418" s="116"/>
      <c r="J418" s="115"/>
      <c r="K418" s="117"/>
      <c r="M418" s="118"/>
      <c r="O418" s="118"/>
      <c r="P418" s="118"/>
      <c r="Q418" s="118"/>
      <c r="R418" s="119"/>
      <c r="S418" s="120"/>
    </row>
    <row r="419" spans="3:19" ht="12.75">
      <c r="C419" s="113"/>
      <c r="E419" s="114"/>
      <c r="F419" s="115"/>
      <c r="G419" s="116"/>
      <c r="H419" s="116"/>
      <c r="I419" s="116"/>
      <c r="J419" s="115"/>
      <c r="K419" s="117"/>
      <c r="M419" s="118"/>
      <c r="O419" s="118"/>
      <c r="P419" s="118"/>
      <c r="Q419" s="118"/>
      <c r="R419" s="119"/>
      <c r="S419" s="120"/>
    </row>
    <row r="420" spans="3:19" ht="12.75">
      <c r="C420" s="113"/>
      <c r="E420" s="114"/>
      <c r="F420" s="115"/>
      <c r="G420" s="116"/>
      <c r="H420" s="116"/>
      <c r="I420" s="116"/>
      <c r="J420" s="115"/>
      <c r="K420" s="117"/>
      <c r="M420" s="118"/>
      <c r="O420" s="118"/>
      <c r="P420" s="118"/>
      <c r="Q420" s="118"/>
      <c r="R420" s="119"/>
      <c r="S420" s="120"/>
    </row>
    <row r="421" spans="3:19" ht="12.75">
      <c r="C421" s="113"/>
      <c r="E421" s="114"/>
      <c r="F421" s="115"/>
      <c r="G421" s="116"/>
      <c r="H421" s="116"/>
      <c r="I421" s="116"/>
      <c r="J421" s="115"/>
      <c r="K421" s="117"/>
      <c r="M421" s="118"/>
      <c r="O421" s="118"/>
      <c r="P421" s="118"/>
      <c r="Q421" s="118"/>
      <c r="R421" s="119"/>
      <c r="S421" s="120"/>
    </row>
    <row r="422" spans="3:19" ht="12.75">
      <c r="C422" s="113"/>
      <c r="E422" s="114"/>
      <c r="F422" s="115"/>
      <c r="G422" s="116"/>
      <c r="H422" s="116"/>
      <c r="I422" s="116"/>
      <c r="J422" s="115"/>
      <c r="K422" s="117"/>
      <c r="M422" s="118"/>
      <c r="O422" s="118"/>
      <c r="P422" s="118"/>
      <c r="Q422" s="118"/>
      <c r="R422" s="119"/>
      <c r="S422" s="120"/>
    </row>
    <row r="423" spans="3:19" ht="12.75">
      <c r="C423" s="113"/>
      <c r="E423" s="114"/>
      <c r="F423" s="115"/>
      <c r="G423" s="116"/>
      <c r="H423" s="116"/>
      <c r="I423" s="116"/>
      <c r="J423" s="115"/>
      <c r="K423" s="117"/>
      <c r="M423" s="118"/>
      <c r="O423" s="118"/>
      <c r="P423" s="118"/>
      <c r="Q423" s="118"/>
      <c r="R423" s="119"/>
      <c r="S423" s="120"/>
    </row>
    <row r="424" spans="3:19" ht="12.75">
      <c r="C424" s="113"/>
      <c r="E424" s="114"/>
      <c r="F424" s="115"/>
      <c r="G424" s="116"/>
      <c r="H424" s="116"/>
      <c r="I424" s="116"/>
      <c r="J424" s="115"/>
      <c r="K424" s="117"/>
      <c r="M424" s="118"/>
      <c r="O424" s="118"/>
      <c r="P424" s="118"/>
      <c r="Q424" s="118"/>
      <c r="R424" s="119"/>
      <c r="S424" s="120"/>
    </row>
    <row r="425" spans="3:19" ht="12.75">
      <c r="C425" s="113"/>
      <c r="E425" s="114"/>
      <c r="F425" s="115"/>
      <c r="G425" s="116"/>
      <c r="H425" s="116"/>
      <c r="I425" s="116"/>
      <c r="J425" s="115"/>
      <c r="K425" s="117"/>
      <c r="M425" s="118"/>
      <c r="O425" s="118"/>
      <c r="P425" s="118"/>
      <c r="Q425" s="118"/>
      <c r="R425" s="119"/>
      <c r="S425" s="120"/>
    </row>
    <row r="426" spans="3:19" ht="12.75">
      <c r="C426" s="113"/>
      <c r="E426" s="114"/>
      <c r="F426" s="115"/>
      <c r="G426" s="116"/>
      <c r="H426" s="116"/>
      <c r="I426" s="116"/>
      <c r="J426" s="115"/>
      <c r="K426" s="117"/>
      <c r="M426" s="118"/>
      <c r="O426" s="118"/>
      <c r="P426" s="118"/>
      <c r="Q426" s="118"/>
      <c r="R426" s="119"/>
      <c r="S426" s="120"/>
    </row>
    <row r="427" spans="3:19" ht="12.75">
      <c r="C427" s="113"/>
      <c r="E427" s="114"/>
      <c r="F427" s="115"/>
      <c r="G427" s="116"/>
      <c r="H427" s="116"/>
      <c r="I427" s="116"/>
      <c r="J427" s="115"/>
      <c r="K427" s="117"/>
      <c r="M427" s="118"/>
      <c r="O427" s="118"/>
      <c r="P427" s="118"/>
      <c r="Q427" s="118"/>
      <c r="R427" s="119"/>
      <c r="S427" s="120"/>
    </row>
    <row r="428" spans="3:19" ht="12.75">
      <c r="C428" s="113"/>
      <c r="E428" s="114"/>
      <c r="F428" s="115"/>
      <c r="G428" s="116"/>
      <c r="H428" s="116"/>
      <c r="I428" s="116"/>
      <c r="J428" s="115"/>
      <c r="K428" s="117"/>
      <c r="M428" s="118"/>
      <c r="O428" s="118"/>
      <c r="P428" s="118"/>
      <c r="Q428" s="118"/>
      <c r="R428" s="119"/>
      <c r="S428" s="120"/>
    </row>
    <row r="429" spans="3:19" ht="12.75">
      <c r="C429" s="113"/>
      <c r="E429" s="114"/>
      <c r="F429" s="115"/>
      <c r="G429" s="116"/>
      <c r="H429" s="116"/>
      <c r="I429" s="116"/>
      <c r="J429" s="115"/>
      <c r="K429" s="117"/>
      <c r="M429" s="118"/>
      <c r="O429" s="118"/>
      <c r="P429" s="118"/>
      <c r="Q429" s="118"/>
      <c r="R429" s="119"/>
      <c r="S429" s="120"/>
    </row>
    <row r="430" spans="3:19" ht="12.75">
      <c r="C430" s="113"/>
      <c r="E430" s="114"/>
      <c r="F430" s="115"/>
      <c r="G430" s="116"/>
      <c r="H430" s="116"/>
      <c r="I430" s="116"/>
      <c r="J430" s="115"/>
      <c r="K430" s="117"/>
      <c r="M430" s="118"/>
      <c r="O430" s="118"/>
      <c r="P430" s="118"/>
      <c r="Q430" s="118"/>
      <c r="R430" s="119"/>
      <c r="S430" s="120"/>
    </row>
    <row r="431" spans="3:19" ht="12.75">
      <c r="C431" s="113"/>
      <c r="E431" s="114"/>
      <c r="F431" s="115"/>
      <c r="G431" s="116"/>
      <c r="H431" s="116"/>
      <c r="I431" s="116"/>
      <c r="J431" s="115"/>
      <c r="K431" s="117"/>
      <c r="M431" s="118"/>
      <c r="O431" s="118"/>
      <c r="P431" s="118"/>
      <c r="Q431" s="118"/>
      <c r="R431" s="119"/>
      <c r="S431" s="120"/>
    </row>
    <row r="432" spans="3:19" ht="12.75">
      <c r="C432" s="113"/>
      <c r="E432" s="114"/>
      <c r="F432" s="115"/>
      <c r="G432" s="116"/>
      <c r="H432" s="116"/>
      <c r="I432" s="116"/>
      <c r="J432" s="115"/>
      <c r="K432" s="117"/>
      <c r="M432" s="118"/>
      <c r="O432" s="118"/>
      <c r="P432" s="118"/>
      <c r="Q432" s="118"/>
      <c r="R432" s="119"/>
      <c r="S432" s="120"/>
    </row>
    <row r="433" spans="3:19" ht="12.75">
      <c r="C433" s="113"/>
      <c r="E433" s="114"/>
      <c r="F433" s="115"/>
      <c r="G433" s="116"/>
      <c r="H433" s="116"/>
      <c r="I433" s="116"/>
      <c r="J433" s="115"/>
      <c r="K433" s="117"/>
      <c r="M433" s="118"/>
      <c r="O433" s="118"/>
      <c r="P433" s="118"/>
      <c r="Q433" s="118"/>
      <c r="R433" s="119"/>
      <c r="S433" s="120"/>
    </row>
    <row r="434" spans="3:19" ht="12.75">
      <c r="C434" s="113"/>
      <c r="E434" s="114"/>
      <c r="F434" s="115"/>
      <c r="G434" s="116"/>
      <c r="H434" s="116"/>
      <c r="I434" s="116"/>
      <c r="J434" s="115"/>
      <c r="K434" s="117"/>
      <c r="M434" s="118"/>
      <c r="O434" s="118"/>
      <c r="P434" s="118"/>
      <c r="Q434" s="118"/>
      <c r="R434" s="119"/>
      <c r="S434" s="120"/>
    </row>
    <row r="435" spans="3:19" ht="12.75">
      <c r="C435" s="113"/>
      <c r="E435" s="114"/>
      <c r="F435" s="115"/>
      <c r="G435" s="116"/>
      <c r="H435" s="116"/>
      <c r="I435" s="116"/>
      <c r="J435" s="115"/>
      <c r="K435" s="117"/>
      <c r="M435" s="118"/>
      <c r="O435" s="118"/>
      <c r="P435" s="118"/>
      <c r="Q435" s="118"/>
      <c r="R435" s="119"/>
      <c r="S435" s="120"/>
    </row>
    <row r="436" spans="3:19" ht="12.75">
      <c r="C436" s="113"/>
      <c r="E436" s="114"/>
      <c r="F436" s="115"/>
      <c r="G436" s="116"/>
      <c r="H436" s="116"/>
      <c r="I436" s="116"/>
      <c r="J436" s="115"/>
      <c r="K436" s="117"/>
      <c r="M436" s="118"/>
      <c r="O436" s="118"/>
      <c r="P436" s="118"/>
      <c r="Q436" s="118"/>
      <c r="R436" s="119"/>
      <c r="S436" s="120"/>
    </row>
    <row r="437" spans="3:19" ht="12.75">
      <c r="C437" s="113"/>
      <c r="E437" s="114"/>
      <c r="F437" s="115"/>
      <c r="G437" s="116"/>
      <c r="H437" s="116"/>
      <c r="I437" s="116"/>
      <c r="J437" s="115"/>
      <c r="K437" s="117"/>
      <c r="M437" s="118"/>
      <c r="O437" s="118"/>
      <c r="P437" s="118"/>
      <c r="Q437" s="118"/>
      <c r="R437" s="119"/>
      <c r="S437" s="120"/>
    </row>
    <row r="438" spans="3:19" ht="12.75">
      <c r="C438" s="113"/>
      <c r="E438" s="114"/>
      <c r="F438" s="115"/>
      <c r="G438" s="116"/>
      <c r="H438" s="116"/>
      <c r="I438" s="116"/>
      <c r="J438" s="115"/>
      <c r="K438" s="117"/>
      <c r="M438" s="118"/>
      <c r="O438" s="118"/>
      <c r="P438" s="118"/>
      <c r="Q438" s="118"/>
      <c r="R438" s="119"/>
      <c r="S438" s="120"/>
    </row>
    <row r="439" spans="3:19" ht="12.75">
      <c r="C439" s="113"/>
      <c r="E439" s="114"/>
      <c r="F439" s="115"/>
      <c r="G439" s="116"/>
      <c r="H439" s="116"/>
      <c r="I439" s="116"/>
      <c r="J439" s="115"/>
      <c r="K439" s="117"/>
      <c r="M439" s="118"/>
      <c r="O439" s="118"/>
      <c r="P439" s="118"/>
      <c r="Q439" s="118"/>
      <c r="R439" s="119"/>
      <c r="S439" s="120"/>
    </row>
    <row r="440" spans="3:19" ht="12.75">
      <c r="C440" s="113"/>
      <c r="E440" s="114"/>
      <c r="F440" s="115"/>
      <c r="G440" s="116"/>
      <c r="H440" s="116"/>
      <c r="I440" s="116"/>
      <c r="J440" s="115"/>
      <c r="K440" s="117"/>
      <c r="M440" s="118"/>
      <c r="O440" s="118"/>
      <c r="P440" s="118"/>
      <c r="Q440" s="118"/>
      <c r="R440" s="119"/>
      <c r="S440" s="120"/>
    </row>
    <row r="441" spans="3:19" ht="12.75">
      <c r="C441" s="113"/>
      <c r="E441" s="114"/>
      <c r="F441" s="115"/>
      <c r="G441" s="116"/>
      <c r="H441" s="116"/>
      <c r="I441" s="116"/>
      <c r="J441" s="115"/>
      <c r="K441" s="117"/>
      <c r="M441" s="118"/>
      <c r="O441" s="118"/>
      <c r="P441" s="118"/>
      <c r="Q441" s="118"/>
      <c r="R441" s="119"/>
      <c r="S441" s="120"/>
    </row>
    <row r="442" spans="3:19" ht="12.75">
      <c r="C442" s="113"/>
      <c r="E442" s="114"/>
      <c r="F442" s="115"/>
      <c r="G442" s="116"/>
      <c r="H442" s="116"/>
      <c r="I442" s="116"/>
      <c r="J442" s="115"/>
      <c r="K442" s="117"/>
      <c r="M442" s="118"/>
      <c r="O442" s="118"/>
      <c r="P442" s="118"/>
      <c r="Q442" s="118"/>
      <c r="R442" s="119"/>
      <c r="S442" s="120"/>
    </row>
    <row r="443" spans="3:19" ht="12.75">
      <c r="C443" s="113"/>
      <c r="E443" s="114"/>
      <c r="F443" s="115"/>
      <c r="G443" s="116"/>
      <c r="H443" s="116"/>
      <c r="I443" s="116"/>
      <c r="J443" s="115"/>
      <c r="K443" s="117"/>
      <c r="M443" s="118"/>
      <c r="O443" s="118"/>
      <c r="P443" s="118"/>
      <c r="Q443" s="118"/>
      <c r="R443" s="119"/>
      <c r="S443" s="120"/>
    </row>
    <row r="444" spans="3:19" ht="12.75">
      <c r="C444" s="113"/>
      <c r="E444" s="114"/>
      <c r="F444" s="115"/>
      <c r="G444" s="116"/>
      <c r="H444" s="116"/>
      <c r="I444" s="116"/>
      <c r="J444" s="115"/>
      <c r="K444" s="117"/>
      <c r="M444" s="118"/>
      <c r="O444" s="118"/>
      <c r="P444" s="118"/>
      <c r="Q444" s="118"/>
      <c r="R444" s="119"/>
      <c r="S444" s="120"/>
    </row>
    <row r="445" spans="3:19" ht="12.75">
      <c r="C445" s="113"/>
      <c r="E445" s="114"/>
      <c r="F445" s="115"/>
      <c r="G445" s="116"/>
      <c r="H445" s="116"/>
      <c r="I445" s="116"/>
      <c r="J445" s="115"/>
      <c r="K445" s="117"/>
      <c r="M445" s="118"/>
      <c r="O445" s="118"/>
      <c r="P445" s="118"/>
      <c r="Q445" s="118"/>
      <c r="R445" s="119"/>
      <c r="S445" s="120"/>
    </row>
    <row r="446" spans="3:19" ht="12.75">
      <c r="C446" s="113"/>
      <c r="E446" s="114"/>
      <c r="F446" s="115"/>
      <c r="G446" s="116"/>
      <c r="H446" s="116"/>
      <c r="I446" s="116"/>
      <c r="J446" s="115"/>
      <c r="K446" s="117"/>
      <c r="M446" s="118"/>
      <c r="O446" s="118"/>
      <c r="P446" s="118"/>
      <c r="Q446" s="118"/>
      <c r="R446" s="119"/>
      <c r="S446" s="120"/>
    </row>
    <row r="447" spans="3:19" ht="12.75">
      <c r="C447" s="113"/>
      <c r="E447" s="114"/>
      <c r="F447" s="115"/>
      <c r="G447" s="116"/>
      <c r="H447" s="116"/>
      <c r="I447" s="116"/>
      <c r="J447" s="115"/>
      <c r="K447" s="117"/>
      <c r="M447" s="118"/>
      <c r="O447" s="118"/>
      <c r="P447" s="118"/>
      <c r="Q447" s="118"/>
      <c r="R447" s="119"/>
      <c r="S447" s="120"/>
    </row>
    <row r="448" spans="3:19" ht="12.75">
      <c r="C448" s="113"/>
      <c r="E448" s="114"/>
      <c r="F448" s="115"/>
      <c r="G448" s="116"/>
      <c r="H448" s="116"/>
      <c r="I448" s="116"/>
      <c r="J448" s="115"/>
      <c r="K448" s="117"/>
      <c r="M448" s="118"/>
      <c r="O448" s="118"/>
      <c r="P448" s="118"/>
      <c r="Q448" s="118"/>
      <c r="R448" s="119"/>
      <c r="S448" s="120"/>
    </row>
    <row r="449" spans="3:19" ht="12.75">
      <c r="C449" s="113"/>
      <c r="E449" s="114"/>
      <c r="F449" s="115"/>
      <c r="G449" s="116"/>
      <c r="H449" s="116"/>
      <c r="I449" s="116"/>
      <c r="J449" s="115"/>
      <c r="K449" s="117"/>
      <c r="M449" s="118"/>
      <c r="O449" s="118"/>
      <c r="P449" s="118"/>
      <c r="Q449" s="118"/>
      <c r="R449" s="119"/>
      <c r="S449" s="120"/>
    </row>
    <row r="450" spans="3:19" ht="12.75">
      <c r="C450" s="113"/>
      <c r="E450" s="114"/>
      <c r="F450" s="115"/>
      <c r="G450" s="116"/>
      <c r="H450" s="116"/>
      <c r="I450" s="116"/>
      <c r="J450" s="115"/>
      <c r="K450" s="117"/>
      <c r="M450" s="118"/>
      <c r="O450" s="118"/>
      <c r="P450" s="118"/>
      <c r="Q450" s="118"/>
      <c r="R450" s="119"/>
      <c r="S450" s="120"/>
    </row>
    <row r="451" spans="3:19" ht="12.75">
      <c r="C451" s="113"/>
      <c r="E451" s="114"/>
      <c r="F451" s="115"/>
      <c r="G451" s="116"/>
      <c r="H451" s="116"/>
      <c r="I451" s="116"/>
      <c r="J451" s="115"/>
      <c r="K451" s="117"/>
      <c r="M451" s="118"/>
      <c r="O451" s="118"/>
      <c r="P451" s="118"/>
      <c r="Q451" s="118"/>
      <c r="R451" s="119"/>
      <c r="S451" s="120"/>
    </row>
    <row r="452" spans="3:19" ht="12.75">
      <c r="C452" s="113"/>
      <c r="E452" s="114"/>
      <c r="F452" s="115"/>
      <c r="G452" s="116"/>
      <c r="H452" s="116"/>
      <c r="I452" s="116"/>
      <c r="J452" s="115"/>
      <c r="K452" s="117"/>
      <c r="M452" s="118"/>
      <c r="O452" s="118"/>
      <c r="P452" s="118"/>
      <c r="Q452" s="118"/>
      <c r="R452" s="119"/>
      <c r="S452" s="120"/>
    </row>
    <row r="453" spans="3:19" ht="12.75">
      <c r="C453" s="113"/>
      <c r="E453" s="114"/>
      <c r="F453" s="115"/>
      <c r="G453" s="116"/>
      <c r="H453" s="116"/>
      <c r="I453" s="116"/>
      <c r="J453" s="115"/>
      <c r="K453" s="117"/>
      <c r="M453" s="118"/>
      <c r="O453" s="118"/>
      <c r="P453" s="118"/>
      <c r="Q453" s="118"/>
      <c r="R453" s="119"/>
      <c r="S453" s="120"/>
    </row>
    <row r="454" spans="3:19" ht="12.75">
      <c r="C454" s="113"/>
      <c r="E454" s="114"/>
      <c r="F454" s="115"/>
      <c r="G454" s="116"/>
      <c r="H454" s="116"/>
      <c r="I454" s="116"/>
      <c r="J454" s="115"/>
      <c r="K454" s="117"/>
      <c r="M454" s="118"/>
      <c r="O454" s="118"/>
      <c r="P454" s="118"/>
      <c r="Q454" s="118"/>
      <c r="R454" s="119"/>
      <c r="S454" s="120"/>
    </row>
    <row r="455" spans="3:19" ht="12.75">
      <c r="C455" s="113"/>
      <c r="E455" s="114"/>
      <c r="F455" s="115"/>
      <c r="G455" s="116"/>
      <c r="H455" s="116"/>
      <c r="I455" s="116"/>
      <c r="J455" s="115"/>
      <c r="K455" s="117"/>
      <c r="M455" s="118"/>
      <c r="O455" s="118"/>
      <c r="P455" s="118"/>
      <c r="Q455" s="118"/>
      <c r="R455" s="119"/>
      <c r="S455" s="120"/>
    </row>
    <row r="456" spans="3:19" ht="12.75">
      <c r="C456" s="113"/>
      <c r="E456" s="114"/>
      <c r="F456" s="115"/>
      <c r="G456" s="116"/>
      <c r="H456" s="116"/>
      <c r="I456" s="116"/>
      <c r="J456" s="115"/>
      <c r="K456" s="117"/>
      <c r="M456" s="118"/>
      <c r="O456" s="118"/>
      <c r="P456" s="118"/>
      <c r="Q456" s="118"/>
      <c r="R456" s="119"/>
      <c r="S456" s="120"/>
    </row>
    <row r="457" spans="3:19" ht="12.75">
      <c r="C457" s="113"/>
      <c r="E457" s="114"/>
      <c r="F457" s="115"/>
      <c r="G457" s="116"/>
      <c r="H457" s="116"/>
      <c r="I457" s="116"/>
      <c r="J457" s="115"/>
      <c r="K457" s="117"/>
      <c r="M457" s="118"/>
      <c r="O457" s="118"/>
      <c r="P457" s="118"/>
      <c r="Q457" s="118"/>
      <c r="R457" s="119"/>
      <c r="S457" s="120"/>
    </row>
    <row r="458" spans="3:19" ht="12.75">
      <c r="C458" s="113"/>
      <c r="E458" s="114"/>
      <c r="F458" s="115"/>
      <c r="G458" s="116"/>
      <c r="H458" s="116"/>
      <c r="I458" s="116"/>
      <c r="J458" s="115"/>
      <c r="K458" s="117"/>
      <c r="M458" s="118"/>
      <c r="O458" s="118"/>
      <c r="P458" s="118"/>
      <c r="Q458" s="118"/>
      <c r="R458" s="119"/>
      <c r="S458" s="120"/>
    </row>
    <row r="459" spans="3:19" ht="12.75">
      <c r="C459" s="113"/>
      <c r="E459" s="114"/>
      <c r="F459" s="115"/>
      <c r="G459" s="116"/>
      <c r="H459" s="116"/>
      <c r="I459" s="116"/>
      <c r="J459" s="115"/>
      <c r="K459" s="117"/>
      <c r="M459" s="118"/>
      <c r="O459" s="118"/>
      <c r="P459" s="118"/>
      <c r="Q459" s="118"/>
      <c r="R459" s="119"/>
      <c r="S459" s="120"/>
    </row>
    <row r="460" spans="3:19" ht="12.75">
      <c r="C460" s="113"/>
      <c r="E460" s="114"/>
      <c r="F460" s="115"/>
      <c r="G460" s="116"/>
      <c r="H460" s="116"/>
      <c r="I460" s="116"/>
      <c r="J460" s="115"/>
      <c r="K460" s="117"/>
      <c r="M460" s="118"/>
      <c r="O460" s="118"/>
      <c r="P460" s="118"/>
      <c r="Q460" s="118"/>
      <c r="R460" s="119"/>
      <c r="S460" s="120"/>
    </row>
    <row r="461" spans="3:19" ht="12.75">
      <c r="C461" s="113"/>
      <c r="E461" s="114"/>
      <c r="F461" s="115"/>
      <c r="G461" s="116"/>
      <c r="H461" s="116"/>
      <c r="I461" s="116"/>
      <c r="J461" s="115"/>
      <c r="K461" s="117"/>
      <c r="M461" s="118"/>
      <c r="O461" s="118"/>
      <c r="P461" s="118"/>
      <c r="Q461" s="118"/>
      <c r="R461" s="119"/>
      <c r="S461" s="120"/>
    </row>
    <row r="462" spans="3:19" ht="12.75">
      <c r="C462" s="113"/>
      <c r="E462" s="114"/>
      <c r="F462" s="115"/>
      <c r="G462" s="116"/>
      <c r="H462" s="116"/>
      <c r="I462" s="116"/>
      <c r="J462" s="115"/>
      <c r="K462" s="117"/>
      <c r="M462" s="118"/>
      <c r="O462" s="118"/>
      <c r="P462" s="118"/>
      <c r="Q462" s="118"/>
      <c r="R462" s="119"/>
      <c r="S462" s="120"/>
    </row>
    <row r="463" spans="3:19" ht="12.75">
      <c r="C463" s="113"/>
      <c r="E463" s="114"/>
      <c r="F463" s="115"/>
      <c r="G463" s="116"/>
      <c r="H463" s="116"/>
      <c r="I463" s="116"/>
      <c r="J463" s="115"/>
      <c r="K463" s="117"/>
      <c r="M463" s="118"/>
      <c r="O463" s="118"/>
      <c r="P463" s="118"/>
      <c r="Q463" s="118"/>
      <c r="R463" s="119"/>
      <c r="S463" s="120"/>
    </row>
    <row r="464" spans="3:19" ht="12.75">
      <c r="C464" s="113"/>
      <c r="E464" s="114"/>
      <c r="F464" s="115"/>
      <c r="G464" s="116"/>
      <c r="H464" s="116"/>
      <c r="I464" s="116"/>
      <c r="J464" s="115"/>
      <c r="K464" s="117"/>
      <c r="M464" s="118"/>
      <c r="O464" s="118"/>
      <c r="P464" s="118"/>
      <c r="Q464" s="118"/>
      <c r="R464" s="119"/>
      <c r="S464" s="120"/>
    </row>
    <row r="465" spans="3:19" ht="12.75">
      <c r="C465" s="113"/>
      <c r="E465" s="114"/>
      <c r="F465" s="115"/>
      <c r="G465" s="116"/>
      <c r="H465" s="116"/>
      <c r="I465" s="116"/>
      <c r="J465" s="115"/>
      <c r="K465" s="117"/>
      <c r="M465" s="118"/>
      <c r="O465" s="118"/>
      <c r="P465" s="118"/>
      <c r="Q465" s="118"/>
      <c r="R465" s="119"/>
      <c r="S465" s="120"/>
    </row>
    <row r="466" spans="3:19" ht="12.75">
      <c r="C466" s="113"/>
      <c r="E466" s="114"/>
      <c r="F466" s="115"/>
      <c r="G466" s="116"/>
      <c r="H466" s="116"/>
      <c r="I466" s="116"/>
      <c r="J466" s="115"/>
      <c r="K466" s="117"/>
      <c r="M466" s="118"/>
      <c r="O466" s="118"/>
      <c r="P466" s="118"/>
      <c r="Q466" s="118"/>
      <c r="R466" s="119"/>
      <c r="S466" s="120"/>
    </row>
    <row r="467" spans="3:19" ht="12.75">
      <c r="C467" s="113"/>
      <c r="E467" s="114"/>
      <c r="F467" s="115"/>
      <c r="G467" s="116"/>
      <c r="H467" s="116"/>
      <c r="I467" s="116"/>
      <c r="J467" s="115"/>
      <c r="K467" s="117"/>
      <c r="M467" s="118"/>
      <c r="O467" s="118"/>
      <c r="P467" s="118"/>
      <c r="Q467" s="118"/>
      <c r="R467" s="119"/>
      <c r="S467" s="120"/>
    </row>
    <row r="468" spans="3:19" ht="12.75">
      <c r="C468" s="113"/>
      <c r="E468" s="114"/>
      <c r="F468" s="115"/>
      <c r="G468" s="116"/>
      <c r="H468" s="116"/>
      <c r="I468" s="116"/>
      <c r="J468" s="115"/>
      <c r="K468" s="117"/>
      <c r="M468" s="118"/>
      <c r="O468" s="118"/>
      <c r="P468" s="118"/>
      <c r="Q468" s="118"/>
      <c r="R468" s="119"/>
      <c r="S468" s="120"/>
    </row>
    <row r="469" spans="3:19" ht="12.75">
      <c r="C469" s="113"/>
      <c r="E469" s="114"/>
      <c r="F469" s="115"/>
      <c r="G469" s="116"/>
      <c r="H469" s="116"/>
      <c r="I469" s="116"/>
      <c r="J469" s="115"/>
      <c r="K469" s="117"/>
      <c r="M469" s="118"/>
      <c r="O469" s="118"/>
      <c r="P469" s="118"/>
      <c r="Q469" s="118"/>
      <c r="R469" s="119"/>
      <c r="S469" s="120"/>
    </row>
    <row r="470" spans="3:19" ht="12.75">
      <c r="C470" s="113"/>
      <c r="E470" s="114"/>
      <c r="F470" s="115"/>
      <c r="G470" s="116"/>
      <c r="H470" s="116"/>
      <c r="I470" s="116"/>
      <c r="J470" s="115"/>
      <c r="K470" s="117"/>
      <c r="M470" s="118"/>
      <c r="O470" s="118"/>
      <c r="P470" s="118"/>
      <c r="Q470" s="118"/>
      <c r="R470" s="119"/>
      <c r="S470" s="120"/>
    </row>
    <row r="471" spans="3:19" ht="12.75">
      <c r="C471" s="113"/>
      <c r="E471" s="114"/>
      <c r="F471" s="115"/>
      <c r="G471" s="116"/>
      <c r="H471" s="116"/>
      <c r="I471" s="116"/>
      <c r="J471" s="115"/>
      <c r="K471" s="117"/>
      <c r="M471" s="118"/>
      <c r="O471" s="118"/>
      <c r="P471" s="118"/>
      <c r="Q471" s="118"/>
      <c r="R471" s="119"/>
      <c r="S471" s="120"/>
    </row>
    <row r="472" spans="3:19" ht="12.75">
      <c r="C472" s="113"/>
      <c r="E472" s="114"/>
      <c r="F472" s="115"/>
      <c r="G472" s="116"/>
      <c r="H472" s="116"/>
      <c r="I472" s="116"/>
      <c r="J472" s="115"/>
      <c r="K472" s="117"/>
      <c r="M472" s="118"/>
      <c r="O472" s="118"/>
      <c r="P472" s="118"/>
      <c r="Q472" s="118"/>
      <c r="R472" s="119"/>
      <c r="S472" s="120"/>
    </row>
    <row r="473" spans="3:19" ht="12.75">
      <c r="C473" s="113"/>
      <c r="E473" s="114"/>
      <c r="F473" s="115"/>
      <c r="G473" s="116"/>
      <c r="H473" s="116"/>
      <c r="I473" s="116"/>
      <c r="J473" s="115"/>
      <c r="K473" s="117"/>
      <c r="M473" s="118"/>
      <c r="O473" s="118"/>
      <c r="P473" s="118"/>
      <c r="Q473" s="118"/>
      <c r="R473" s="119"/>
      <c r="S473" s="120"/>
    </row>
    <row r="474" spans="3:19" ht="12.75">
      <c r="C474" s="113"/>
      <c r="E474" s="114"/>
      <c r="F474" s="115"/>
      <c r="G474" s="116"/>
      <c r="H474" s="116"/>
      <c r="I474" s="116"/>
      <c r="J474" s="115"/>
      <c r="K474" s="117"/>
      <c r="M474" s="118"/>
      <c r="O474" s="118"/>
      <c r="P474" s="118"/>
      <c r="Q474" s="118"/>
      <c r="R474" s="119"/>
      <c r="S474" s="120"/>
    </row>
    <row r="475" spans="3:19" ht="12.75">
      <c r="C475" s="113"/>
      <c r="E475" s="114"/>
      <c r="F475" s="115"/>
      <c r="G475" s="116"/>
      <c r="H475" s="116"/>
      <c r="I475" s="116"/>
      <c r="J475" s="115"/>
      <c r="K475" s="117"/>
      <c r="M475" s="118"/>
      <c r="O475" s="118"/>
      <c r="P475" s="118"/>
      <c r="Q475" s="118"/>
      <c r="R475" s="119"/>
      <c r="S475" s="120"/>
    </row>
    <row r="476" spans="3:19" ht="12.75">
      <c r="C476" s="113"/>
      <c r="E476" s="114"/>
      <c r="F476" s="115"/>
      <c r="G476" s="116"/>
      <c r="H476" s="116"/>
      <c r="I476" s="116"/>
      <c r="J476" s="115"/>
      <c r="K476" s="117"/>
      <c r="M476" s="118"/>
      <c r="O476" s="118"/>
      <c r="P476" s="118"/>
      <c r="Q476" s="118"/>
      <c r="R476" s="119"/>
      <c r="S476" s="120"/>
    </row>
    <row r="477" spans="3:19" ht="12.75">
      <c r="C477" s="113"/>
      <c r="E477" s="114"/>
      <c r="F477" s="115"/>
      <c r="G477" s="116"/>
      <c r="H477" s="116"/>
      <c r="I477" s="116"/>
      <c r="J477" s="115"/>
      <c r="K477" s="117"/>
      <c r="M477" s="118"/>
      <c r="O477" s="118"/>
      <c r="P477" s="118"/>
      <c r="Q477" s="118"/>
      <c r="R477" s="119"/>
      <c r="S477" s="120"/>
    </row>
    <row r="478" spans="3:19" ht="12.75">
      <c r="C478" s="113"/>
      <c r="E478" s="114"/>
      <c r="F478" s="115"/>
      <c r="G478" s="116"/>
      <c r="H478" s="116"/>
      <c r="I478" s="116"/>
      <c r="J478" s="115"/>
      <c r="K478" s="117"/>
      <c r="M478" s="118"/>
      <c r="O478" s="118"/>
      <c r="P478" s="118"/>
      <c r="Q478" s="118"/>
      <c r="R478" s="119"/>
      <c r="S478" s="120"/>
    </row>
    <row r="479" spans="3:19" ht="12.75">
      <c r="C479" s="113"/>
      <c r="E479" s="114"/>
      <c r="F479" s="115"/>
      <c r="G479" s="116"/>
      <c r="H479" s="116"/>
      <c r="I479" s="116"/>
      <c r="J479" s="115"/>
      <c r="K479" s="117"/>
      <c r="M479" s="118"/>
      <c r="O479" s="118"/>
      <c r="P479" s="118"/>
      <c r="Q479" s="118"/>
      <c r="R479" s="119"/>
      <c r="S479" s="120"/>
    </row>
    <row r="480" spans="3:19" ht="12.75">
      <c r="C480" s="113"/>
      <c r="E480" s="114"/>
      <c r="F480" s="115"/>
      <c r="G480" s="116"/>
      <c r="H480" s="116"/>
      <c r="I480" s="116"/>
      <c r="J480" s="115"/>
      <c r="K480" s="117"/>
      <c r="M480" s="118"/>
      <c r="O480" s="118"/>
      <c r="P480" s="118"/>
      <c r="Q480" s="118"/>
      <c r="R480" s="119"/>
      <c r="S480" s="120"/>
    </row>
    <row r="481" spans="3:19" ht="12.75">
      <c r="C481" s="113"/>
      <c r="E481" s="114"/>
      <c r="F481" s="115"/>
      <c r="G481" s="116"/>
      <c r="H481" s="116"/>
      <c r="I481" s="116"/>
      <c r="J481" s="115"/>
      <c r="K481" s="117"/>
      <c r="M481" s="118"/>
      <c r="O481" s="118"/>
      <c r="P481" s="118"/>
      <c r="Q481" s="118"/>
      <c r="R481" s="119"/>
      <c r="S481" s="120"/>
    </row>
    <row r="482" spans="3:19" ht="12.75">
      <c r="C482" s="113"/>
      <c r="E482" s="114"/>
      <c r="F482" s="115"/>
      <c r="G482" s="116"/>
      <c r="H482" s="116"/>
      <c r="I482" s="116"/>
      <c r="J482" s="115"/>
      <c r="K482" s="117"/>
      <c r="M482" s="118"/>
      <c r="O482" s="118"/>
      <c r="P482" s="118"/>
      <c r="Q482" s="118"/>
      <c r="R482" s="119"/>
      <c r="S482" s="120"/>
    </row>
    <row r="483" spans="3:19" ht="12.75">
      <c r="C483" s="113"/>
      <c r="E483" s="114"/>
      <c r="F483" s="115"/>
      <c r="G483" s="116"/>
      <c r="H483" s="116"/>
      <c r="I483" s="116"/>
      <c r="J483" s="115"/>
      <c r="K483" s="117"/>
      <c r="M483" s="118"/>
      <c r="O483" s="118"/>
      <c r="P483" s="118"/>
      <c r="Q483" s="118"/>
      <c r="R483" s="119"/>
      <c r="S483" s="120"/>
    </row>
    <row r="484" spans="3:19" ht="12.75">
      <c r="C484" s="113"/>
      <c r="E484" s="114"/>
      <c r="F484" s="115"/>
      <c r="G484" s="116"/>
      <c r="H484" s="116"/>
      <c r="I484" s="116"/>
      <c r="J484" s="115"/>
      <c r="K484" s="117"/>
      <c r="M484" s="118"/>
      <c r="O484" s="118"/>
      <c r="P484" s="118"/>
      <c r="Q484" s="118"/>
      <c r="R484" s="119"/>
      <c r="S484" s="120"/>
    </row>
    <row r="485" spans="3:19" ht="12.75">
      <c r="C485" s="113"/>
      <c r="E485" s="114"/>
      <c r="F485" s="115"/>
      <c r="G485" s="116"/>
      <c r="H485" s="116"/>
      <c r="I485" s="116"/>
      <c r="J485" s="115"/>
      <c r="K485" s="117"/>
      <c r="M485" s="118"/>
      <c r="O485" s="118"/>
      <c r="P485" s="118"/>
      <c r="Q485" s="118"/>
      <c r="R485" s="119"/>
      <c r="S485" s="120"/>
    </row>
    <row r="486" spans="3:19" ht="12.75">
      <c r="C486" s="113"/>
      <c r="E486" s="114"/>
      <c r="F486" s="115"/>
      <c r="G486" s="116"/>
      <c r="H486" s="116"/>
      <c r="I486" s="116"/>
      <c r="J486" s="115"/>
      <c r="K486" s="117"/>
      <c r="M486" s="118"/>
      <c r="O486" s="118"/>
      <c r="P486" s="118"/>
      <c r="Q486" s="118"/>
      <c r="R486" s="119"/>
      <c r="S486" s="120"/>
    </row>
    <row r="487" spans="3:19" ht="12.75">
      <c r="C487" s="113"/>
      <c r="E487" s="114"/>
      <c r="F487" s="115"/>
      <c r="G487" s="116"/>
      <c r="H487" s="116"/>
      <c r="I487" s="116"/>
      <c r="J487" s="115"/>
      <c r="K487" s="117"/>
      <c r="M487" s="118"/>
      <c r="O487" s="118"/>
      <c r="P487" s="118"/>
      <c r="Q487" s="118"/>
      <c r="R487" s="119"/>
      <c r="S487" s="120"/>
    </row>
    <row r="488" spans="3:19" ht="12.75">
      <c r="C488" s="113"/>
      <c r="E488" s="114"/>
      <c r="F488" s="115"/>
      <c r="G488" s="116"/>
      <c r="H488" s="116"/>
      <c r="I488" s="116"/>
      <c r="J488" s="115"/>
      <c r="K488" s="117"/>
      <c r="M488" s="118"/>
      <c r="O488" s="118"/>
      <c r="P488" s="118"/>
      <c r="Q488" s="118"/>
      <c r="R488" s="119"/>
      <c r="S488" s="120"/>
    </row>
    <row r="489" spans="3:19" ht="12.75">
      <c r="C489" s="113"/>
      <c r="E489" s="114"/>
      <c r="F489" s="115"/>
      <c r="G489" s="116"/>
      <c r="H489" s="116"/>
      <c r="I489" s="116"/>
      <c r="J489" s="115"/>
      <c r="K489" s="117"/>
      <c r="M489" s="118"/>
      <c r="O489" s="118"/>
      <c r="P489" s="118"/>
      <c r="Q489" s="118"/>
      <c r="R489" s="119"/>
      <c r="S489" s="120"/>
    </row>
    <row r="490" spans="3:19" ht="12.75">
      <c r="C490" s="113"/>
      <c r="E490" s="114"/>
      <c r="F490" s="115"/>
      <c r="G490" s="116"/>
      <c r="H490" s="116"/>
      <c r="I490" s="116"/>
      <c r="J490" s="115"/>
      <c r="K490" s="117"/>
      <c r="M490" s="118"/>
      <c r="O490" s="118"/>
      <c r="P490" s="118"/>
      <c r="Q490" s="118"/>
      <c r="R490" s="119"/>
      <c r="S490" s="120"/>
    </row>
    <row r="491" spans="3:19" ht="12.75">
      <c r="C491" s="113"/>
      <c r="E491" s="114"/>
      <c r="F491" s="115"/>
      <c r="G491" s="116"/>
      <c r="H491" s="116"/>
      <c r="I491" s="116"/>
      <c r="J491" s="115"/>
      <c r="K491" s="117"/>
      <c r="M491" s="118"/>
      <c r="O491" s="118"/>
      <c r="P491" s="118"/>
      <c r="Q491" s="118"/>
      <c r="R491" s="119"/>
      <c r="S491" s="120"/>
    </row>
    <row r="492" spans="3:19" ht="12.75">
      <c r="C492" s="113"/>
      <c r="E492" s="114"/>
      <c r="F492" s="115"/>
      <c r="G492" s="116"/>
      <c r="H492" s="116"/>
      <c r="I492" s="116"/>
      <c r="J492" s="115"/>
      <c r="K492" s="117"/>
      <c r="M492" s="118"/>
      <c r="O492" s="118"/>
      <c r="P492" s="118"/>
      <c r="Q492" s="118"/>
      <c r="R492" s="119"/>
      <c r="S492" s="120"/>
    </row>
    <row r="493" spans="3:19" ht="12.75">
      <c r="C493" s="113"/>
      <c r="E493" s="114"/>
      <c r="F493" s="115"/>
      <c r="G493" s="116"/>
      <c r="H493" s="116"/>
      <c r="I493" s="116"/>
      <c r="J493" s="115"/>
      <c r="K493" s="117"/>
      <c r="M493" s="118"/>
      <c r="O493" s="118"/>
      <c r="P493" s="118"/>
      <c r="Q493" s="118"/>
      <c r="R493" s="119"/>
      <c r="S493" s="120"/>
    </row>
    <row r="494" spans="3:19" ht="12.75">
      <c r="C494" s="113"/>
      <c r="E494" s="114"/>
      <c r="F494" s="115"/>
      <c r="G494" s="116"/>
      <c r="H494" s="116"/>
      <c r="I494" s="116"/>
      <c r="J494" s="115"/>
      <c r="K494" s="117"/>
      <c r="M494" s="118"/>
      <c r="O494" s="118"/>
      <c r="P494" s="118"/>
      <c r="Q494" s="118"/>
      <c r="R494" s="119"/>
      <c r="S494" s="120"/>
    </row>
    <row r="495" spans="3:19" ht="12.75">
      <c r="C495" s="113"/>
      <c r="E495" s="114"/>
      <c r="F495" s="115"/>
      <c r="G495" s="116"/>
      <c r="H495" s="116"/>
      <c r="I495" s="116"/>
      <c r="J495" s="115"/>
      <c r="K495" s="117"/>
      <c r="M495" s="118"/>
      <c r="O495" s="118"/>
      <c r="P495" s="118"/>
      <c r="Q495" s="118"/>
      <c r="R495" s="119"/>
      <c r="S495" s="120"/>
    </row>
    <row r="496" spans="3:19" ht="12.75">
      <c r="C496" s="113"/>
      <c r="E496" s="114"/>
      <c r="F496" s="115"/>
      <c r="G496" s="116"/>
      <c r="H496" s="116"/>
      <c r="I496" s="116"/>
      <c r="J496" s="115"/>
      <c r="K496" s="117"/>
      <c r="M496" s="118"/>
      <c r="O496" s="118"/>
      <c r="P496" s="118"/>
      <c r="Q496" s="118"/>
      <c r="R496" s="119"/>
      <c r="S496" s="120"/>
    </row>
    <row r="497" spans="3:19" ht="12.75">
      <c r="C497" s="113"/>
      <c r="E497" s="114"/>
      <c r="F497" s="115"/>
      <c r="G497" s="116"/>
      <c r="H497" s="116"/>
      <c r="I497" s="116"/>
      <c r="J497" s="115"/>
      <c r="K497" s="117"/>
      <c r="M497" s="118"/>
      <c r="O497" s="118"/>
      <c r="P497" s="118"/>
      <c r="Q497" s="118"/>
      <c r="R497" s="119"/>
      <c r="S497" s="120"/>
    </row>
    <row r="498" spans="3:19" ht="12.75">
      <c r="C498" s="113"/>
      <c r="E498" s="114"/>
      <c r="F498" s="115"/>
      <c r="G498" s="116"/>
      <c r="H498" s="116"/>
      <c r="I498" s="116"/>
      <c r="J498" s="115"/>
      <c r="K498" s="117"/>
      <c r="M498" s="118"/>
      <c r="O498" s="118"/>
      <c r="P498" s="118"/>
      <c r="Q498" s="118"/>
      <c r="R498" s="119"/>
      <c r="S498" s="120"/>
    </row>
    <row r="499" spans="3:19" ht="12.75">
      <c r="C499" s="113"/>
      <c r="E499" s="114"/>
      <c r="F499" s="115"/>
      <c r="G499" s="116"/>
      <c r="H499" s="116"/>
      <c r="I499" s="116"/>
      <c r="J499" s="115"/>
      <c r="K499" s="117"/>
      <c r="M499" s="118"/>
      <c r="O499" s="118"/>
      <c r="P499" s="118"/>
      <c r="Q499" s="118"/>
      <c r="R499" s="119"/>
      <c r="S499" s="120"/>
    </row>
    <row r="500" spans="3:19" ht="12.75">
      <c r="C500" s="113"/>
      <c r="E500" s="114"/>
      <c r="F500" s="115"/>
      <c r="G500" s="116"/>
      <c r="H500" s="116"/>
      <c r="I500" s="116"/>
      <c r="J500" s="115"/>
      <c r="K500" s="117"/>
      <c r="M500" s="118"/>
      <c r="O500" s="118"/>
      <c r="P500" s="118"/>
      <c r="Q500" s="118"/>
      <c r="R500" s="119"/>
      <c r="S500" s="120"/>
    </row>
    <row r="501" spans="3:19" ht="12.75">
      <c r="C501" s="113"/>
      <c r="E501" s="114"/>
      <c r="F501" s="115"/>
      <c r="G501" s="116"/>
      <c r="H501" s="116"/>
      <c r="I501" s="116"/>
      <c r="J501" s="115"/>
      <c r="K501" s="117"/>
      <c r="M501" s="118"/>
      <c r="O501" s="118"/>
      <c r="P501" s="118"/>
      <c r="Q501" s="118"/>
      <c r="R501" s="119"/>
      <c r="S501" s="120"/>
    </row>
    <row r="502" spans="3:19" ht="12.75">
      <c r="C502" s="113"/>
      <c r="E502" s="114"/>
      <c r="F502" s="115"/>
      <c r="G502" s="116"/>
      <c r="H502" s="116"/>
      <c r="I502" s="116"/>
      <c r="J502" s="115"/>
      <c r="K502" s="117"/>
      <c r="M502" s="118"/>
      <c r="O502" s="118"/>
      <c r="P502" s="118"/>
      <c r="Q502" s="118"/>
      <c r="R502" s="119"/>
      <c r="S502" s="120"/>
    </row>
    <row r="503" spans="3:19" ht="12.75">
      <c r="C503" s="113"/>
      <c r="E503" s="114"/>
      <c r="F503" s="115"/>
      <c r="G503" s="116"/>
      <c r="H503" s="116"/>
      <c r="I503" s="116"/>
      <c r="J503" s="115"/>
      <c r="K503" s="117"/>
      <c r="M503" s="118"/>
      <c r="O503" s="118"/>
      <c r="P503" s="118"/>
      <c r="Q503" s="118"/>
      <c r="R503" s="119"/>
      <c r="S503" s="120"/>
    </row>
    <row r="504" spans="3:19" ht="12.75">
      <c r="C504" s="113"/>
      <c r="E504" s="114"/>
      <c r="F504" s="115"/>
      <c r="G504" s="116"/>
      <c r="H504" s="116"/>
      <c r="I504" s="116"/>
      <c r="J504" s="115"/>
      <c r="K504" s="117"/>
      <c r="M504" s="118"/>
      <c r="O504" s="118"/>
      <c r="P504" s="118"/>
      <c r="Q504" s="118"/>
      <c r="R504" s="119"/>
      <c r="S504" s="120"/>
    </row>
    <row r="505" spans="3:19" ht="12.75">
      <c r="C505" s="113"/>
      <c r="E505" s="114"/>
      <c r="F505" s="115"/>
      <c r="G505" s="116"/>
      <c r="H505" s="116"/>
      <c r="I505" s="116"/>
      <c r="J505" s="115"/>
      <c r="K505" s="117"/>
      <c r="M505" s="118"/>
      <c r="O505" s="118"/>
      <c r="P505" s="118"/>
      <c r="Q505" s="118"/>
      <c r="R505" s="119"/>
      <c r="S505" s="120"/>
    </row>
    <row r="506" spans="3:19" ht="12.75">
      <c r="C506" s="113"/>
      <c r="E506" s="114"/>
      <c r="F506" s="115"/>
      <c r="G506" s="116"/>
      <c r="H506" s="116"/>
      <c r="I506" s="116"/>
      <c r="J506" s="115"/>
      <c r="K506" s="117"/>
      <c r="M506" s="118"/>
      <c r="O506" s="118"/>
      <c r="P506" s="118"/>
      <c r="Q506" s="118"/>
      <c r="R506" s="119"/>
      <c r="S506" s="120"/>
    </row>
    <row r="507" spans="3:19" ht="12.75">
      <c r="C507" s="113"/>
      <c r="E507" s="114"/>
      <c r="F507" s="115"/>
      <c r="G507" s="116"/>
      <c r="H507" s="116"/>
      <c r="I507" s="116"/>
      <c r="J507" s="115"/>
      <c r="K507" s="117"/>
      <c r="M507" s="118"/>
      <c r="O507" s="118"/>
      <c r="P507" s="118"/>
      <c r="Q507" s="118"/>
      <c r="R507" s="119"/>
      <c r="S507" s="120"/>
    </row>
    <row r="508" spans="3:19" ht="12.75">
      <c r="C508" s="113"/>
      <c r="E508" s="114"/>
      <c r="F508" s="115"/>
      <c r="G508" s="116"/>
      <c r="H508" s="116"/>
      <c r="I508" s="116"/>
      <c r="J508" s="115"/>
      <c r="K508" s="117"/>
      <c r="M508" s="118"/>
      <c r="O508" s="118"/>
      <c r="P508" s="118"/>
      <c r="Q508" s="118"/>
      <c r="R508" s="119"/>
      <c r="S508" s="120"/>
    </row>
    <row r="509" spans="3:19" ht="12.75">
      <c r="C509" s="113"/>
      <c r="E509" s="114"/>
      <c r="F509" s="115"/>
      <c r="G509" s="116"/>
      <c r="H509" s="116"/>
      <c r="I509" s="116"/>
      <c r="J509" s="115"/>
      <c r="K509" s="117"/>
      <c r="M509" s="118"/>
      <c r="O509" s="118"/>
      <c r="P509" s="118"/>
      <c r="Q509" s="118"/>
      <c r="R509" s="119"/>
      <c r="S509" s="120"/>
    </row>
    <row r="510" spans="3:19" ht="12.75">
      <c r="C510" s="113"/>
      <c r="E510" s="114"/>
      <c r="F510" s="115"/>
      <c r="G510" s="116"/>
      <c r="H510" s="116"/>
      <c r="I510" s="116"/>
      <c r="J510" s="115"/>
      <c r="K510" s="117"/>
      <c r="M510" s="118"/>
      <c r="O510" s="118"/>
      <c r="P510" s="118"/>
      <c r="Q510" s="118"/>
      <c r="R510" s="119"/>
      <c r="S510" s="120"/>
    </row>
    <row r="511" spans="3:19" ht="12.75">
      <c r="C511" s="113"/>
      <c r="E511" s="114"/>
      <c r="F511" s="115"/>
      <c r="G511" s="116"/>
      <c r="H511" s="116"/>
      <c r="I511" s="116"/>
      <c r="J511" s="115"/>
      <c r="K511" s="117"/>
      <c r="M511" s="118"/>
      <c r="O511" s="118"/>
      <c r="P511" s="118"/>
      <c r="Q511" s="118"/>
      <c r="R511" s="119"/>
      <c r="S511" s="120"/>
    </row>
    <row r="512" spans="3:19" ht="12.75">
      <c r="C512" s="113"/>
      <c r="E512" s="114"/>
      <c r="F512" s="115"/>
      <c r="G512" s="116"/>
      <c r="H512" s="116"/>
      <c r="I512" s="116"/>
      <c r="J512" s="115"/>
      <c r="K512" s="117"/>
      <c r="M512" s="118"/>
      <c r="O512" s="118"/>
      <c r="P512" s="118"/>
      <c r="Q512" s="118"/>
      <c r="R512" s="119"/>
      <c r="S512" s="120"/>
    </row>
    <row r="513" spans="3:19" ht="12.75">
      <c r="C513" s="113"/>
      <c r="E513" s="114"/>
      <c r="F513" s="115"/>
      <c r="G513" s="116"/>
      <c r="H513" s="116"/>
      <c r="I513" s="116"/>
      <c r="J513" s="115"/>
      <c r="K513" s="117"/>
      <c r="M513" s="118"/>
      <c r="O513" s="118"/>
      <c r="P513" s="118"/>
      <c r="Q513" s="118"/>
      <c r="R513" s="119"/>
      <c r="S513" s="120"/>
    </row>
    <row r="514" spans="3:19" ht="12.75">
      <c r="C514" s="113"/>
      <c r="E514" s="114"/>
      <c r="F514" s="115"/>
      <c r="G514" s="116"/>
      <c r="H514" s="116"/>
      <c r="I514" s="116"/>
      <c r="J514" s="115"/>
      <c r="K514" s="117"/>
      <c r="M514" s="118"/>
      <c r="O514" s="118"/>
      <c r="P514" s="118"/>
      <c r="Q514" s="118"/>
      <c r="R514" s="119"/>
      <c r="S514" s="120"/>
    </row>
    <row r="515" spans="3:19" ht="12.75">
      <c r="C515" s="113"/>
      <c r="E515" s="114"/>
      <c r="F515" s="115"/>
      <c r="G515" s="116"/>
      <c r="H515" s="116"/>
      <c r="I515" s="116"/>
      <c r="J515" s="115"/>
      <c r="K515" s="117"/>
      <c r="M515" s="118"/>
      <c r="O515" s="118"/>
      <c r="P515" s="118"/>
      <c r="Q515" s="118"/>
      <c r="R515" s="119"/>
      <c r="S515" s="120"/>
    </row>
    <row r="516" spans="3:19" ht="12.75">
      <c r="C516" s="113"/>
      <c r="E516" s="114"/>
      <c r="F516" s="115"/>
      <c r="G516" s="116"/>
      <c r="H516" s="116"/>
      <c r="I516" s="116"/>
      <c r="J516" s="115"/>
      <c r="K516" s="117"/>
      <c r="M516" s="118"/>
      <c r="O516" s="118"/>
      <c r="P516" s="118"/>
      <c r="Q516" s="118"/>
      <c r="R516" s="119"/>
      <c r="S516" s="120"/>
    </row>
    <row r="517" spans="3:19" ht="12.75">
      <c r="C517" s="113"/>
      <c r="E517" s="114"/>
      <c r="F517" s="115"/>
      <c r="G517" s="116"/>
      <c r="H517" s="116"/>
      <c r="I517" s="116"/>
      <c r="J517" s="115"/>
      <c r="K517" s="117"/>
      <c r="M517" s="118"/>
      <c r="O517" s="118"/>
      <c r="P517" s="118"/>
      <c r="Q517" s="118"/>
      <c r="R517" s="119"/>
      <c r="S517" s="120"/>
    </row>
    <row r="518" spans="3:19" ht="12.75">
      <c r="C518" s="113"/>
      <c r="E518" s="114"/>
      <c r="F518" s="115"/>
      <c r="G518" s="116"/>
      <c r="H518" s="116"/>
      <c r="I518" s="116"/>
      <c r="J518" s="115"/>
      <c r="K518" s="117"/>
      <c r="M518" s="118"/>
      <c r="O518" s="118"/>
      <c r="P518" s="118"/>
      <c r="Q518" s="118"/>
      <c r="R518" s="119"/>
      <c r="S518" s="120"/>
    </row>
    <row r="519" spans="3:19" ht="12.75">
      <c r="C519" s="113"/>
      <c r="E519" s="114"/>
      <c r="F519" s="115"/>
      <c r="G519" s="116"/>
      <c r="H519" s="116"/>
      <c r="I519" s="116"/>
      <c r="J519" s="115"/>
      <c r="K519" s="117"/>
      <c r="M519" s="118"/>
      <c r="O519" s="118"/>
      <c r="P519" s="118"/>
      <c r="Q519" s="118"/>
      <c r="R519" s="119"/>
      <c r="S519" s="120"/>
    </row>
    <row r="520" spans="3:19" ht="12.75">
      <c r="C520" s="113"/>
      <c r="E520" s="114"/>
      <c r="F520" s="115"/>
      <c r="G520" s="116"/>
      <c r="H520" s="116"/>
      <c r="I520" s="116"/>
      <c r="J520" s="115"/>
      <c r="K520" s="117"/>
      <c r="M520" s="118"/>
      <c r="O520" s="118"/>
      <c r="P520" s="118"/>
      <c r="Q520" s="118"/>
      <c r="R520" s="119"/>
      <c r="S520" s="120"/>
    </row>
    <row r="521" spans="3:19" ht="12.75">
      <c r="C521" s="113"/>
      <c r="E521" s="114"/>
      <c r="F521" s="115"/>
      <c r="G521" s="116"/>
      <c r="H521" s="116"/>
      <c r="I521" s="116"/>
      <c r="J521" s="115"/>
      <c r="K521" s="117"/>
      <c r="M521" s="118"/>
      <c r="O521" s="118"/>
      <c r="P521" s="118"/>
      <c r="Q521" s="118"/>
      <c r="R521" s="119"/>
      <c r="S521" s="120"/>
    </row>
    <row r="522" spans="3:19" ht="12.75">
      <c r="C522" s="113"/>
      <c r="E522" s="114"/>
      <c r="F522" s="115"/>
      <c r="G522" s="116"/>
      <c r="H522" s="116"/>
      <c r="I522" s="116"/>
      <c r="J522" s="115"/>
      <c r="K522" s="117"/>
      <c r="M522" s="118"/>
      <c r="O522" s="118"/>
      <c r="P522" s="118"/>
      <c r="Q522" s="118"/>
      <c r="R522" s="119"/>
      <c r="S522" s="120"/>
    </row>
    <row r="523" spans="3:19" ht="12.75">
      <c r="C523" s="113"/>
      <c r="E523" s="114"/>
      <c r="F523" s="115"/>
      <c r="G523" s="116"/>
      <c r="H523" s="116"/>
      <c r="I523" s="116"/>
      <c r="J523" s="115"/>
      <c r="K523" s="117"/>
      <c r="M523" s="118"/>
      <c r="O523" s="118"/>
      <c r="P523" s="118"/>
      <c r="Q523" s="118"/>
      <c r="R523" s="119"/>
      <c r="S523" s="120"/>
    </row>
    <row r="524" spans="3:19" ht="12.75">
      <c r="C524" s="113"/>
      <c r="E524" s="114"/>
      <c r="F524" s="115"/>
      <c r="G524" s="116"/>
      <c r="H524" s="116"/>
      <c r="I524" s="116"/>
      <c r="J524" s="115"/>
      <c r="K524" s="117"/>
      <c r="M524" s="118"/>
      <c r="O524" s="118"/>
      <c r="P524" s="118"/>
      <c r="Q524" s="118"/>
      <c r="R524" s="119"/>
      <c r="S524" s="120"/>
    </row>
    <row r="525" spans="3:19" ht="12.75">
      <c r="C525" s="113"/>
      <c r="E525" s="114"/>
      <c r="F525" s="115"/>
      <c r="G525" s="116"/>
      <c r="H525" s="116"/>
      <c r="I525" s="116"/>
      <c r="J525" s="115"/>
      <c r="K525" s="117"/>
      <c r="M525" s="118"/>
      <c r="O525" s="118"/>
      <c r="P525" s="118"/>
      <c r="Q525" s="118"/>
      <c r="R525" s="119"/>
      <c r="S525" s="120"/>
    </row>
    <row r="526" spans="3:19" ht="12.75">
      <c r="C526" s="113"/>
      <c r="E526" s="114"/>
      <c r="F526" s="115"/>
      <c r="G526" s="116"/>
      <c r="H526" s="116"/>
      <c r="I526" s="116"/>
      <c r="J526" s="115"/>
      <c r="K526" s="117"/>
      <c r="M526" s="118"/>
      <c r="O526" s="118"/>
      <c r="P526" s="118"/>
      <c r="Q526" s="118"/>
      <c r="R526" s="119"/>
      <c r="S526" s="120"/>
    </row>
    <row r="527" spans="3:19" ht="12.75">
      <c r="C527" s="113"/>
      <c r="E527" s="114"/>
      <c r="F527" s="115"/>
      <c r="G527" s="116"/>
      <c r="H527" s="116"/>
      <c r="I527" s="116"/>
      <c r="J527" s="115"/>
      <c r="K527" s="117"/>
      <c r="M527" s="118"/>
      <c r="O527" s="118"/>
      <c r="P527" s="118"/>
      <c r="Q527" s="118"/>
      <c r="R527" s="119"/>
      <c r="S527" s="120"/>
    </row>
    <row r="528" spans="3:19" ht="12.75">
      <c r="C528" s="113"/>
      <c r="E528" s="114"/>
      <c r="F528" s="115"/>
      <c r="G528" s="116"/>
      <c r="H528" s="116"/>
      <c r="I528" s="116"/>
      <c r="J528" s="115"/>
      <c r="K528" s="117"/>
      <c r="M528" s="118"/>
      <c r="O528" s="118"/>
      <c r="P528" s="118"/>
      <c r="Q528" s="118"/>
      <c r="R528" s="119"/>
      <c r="S528" s="120"/>
    </row>
    <row r="529" spans="3:19" ht="12.75">
      <c r="C529" s="113"/>
      <c r="E529" s="114"/>
      <c r="F529" s="115"/>
      <c r="G529" s="116"/>
      <c r="H529" s="116"/>
      <c r="I529" s="116"/>
      <c r="J529" s="115"/>
      <c r="K529" s="117"/>
      <c r="M529" s="118"/>
      <c r="O529" s="118"/>
      <c r="P529" s="118"/>
      <c r="Q529" s="118"/>
      <c r="R529" s="119"/>
      <c r="S529" s="120"/>
    </row>
    <row r="530" spans="3:19" ht="12.75">
      <c r="C530" s="113"/>
      <c r="E530" s="114"/>
      <c r="F530" s="115"/>
      <c r="G530" s="116"/>
      <c r="H530" s="116"/>
      <c r="I530" s="116"/>
      <c r="J530" s="115"/>
      <c r="K530" s="117"/>
      <c r="M530" s="118"/>
      <c r="O530" s="118"/>
      <c r="P530" s="118"/>
      <c r="Q530" s="118"/>
      <c r="R530" s="119"/>
      <c r="S530" s="120"/>
    </row>
    <row r="531" spans="3:19" ht="12.75">
      <c r="C531" s="113"/>
      <c r="E531" s="114"/>
      <c r="F531" s="115"/>
      <c r="G531" s="116"/>
      <c r="H531" s="116"/>
      <c r="I531" s="116"/>
      <c r="J531" s="115"/>
      <c r="K531" s="117"/>
      <c r="M531" s="118"/>
      <c r="O531" s="118"/>
      <c r="P531" s="118"/>
      <c r="Q531" s="118"/>
      <c r="R531" s="119"/>
      <c r="S531" s="120"/>
    </row>
    <row r="532" spans="3:19" ht="12.75">
      <c r="C532" s="113"/>
      <c r="E532" s="114"/>
      <c r="F532" s="115"/>
      <c r="G532" s="116"/>
      <c r="H532" s="116"/>
      <c r="I532" s="116"/>
      <c r="J532" s="115"/>
      <c r="K532" s="117"/>
      <c r="M532" s="118"/>
      <c r="O532" s="118"/>
      <c r="P532" s="118"/>
      <c r="Q532" s="118"/>
      <c r="R532" s="119"/>
      <c r="S532" s="120"/>
    </row>
    <row r="533" spans="3:19" ht="12.75">
      <c r="C533" s="113"/>
      <c r="E533" s="114"/>
      <c r="F533" s="115"/>
      <c r="G533" s="116"/>
      <c r="H533" s="116"/>
      <c r="I533" s="116"/>
      <c r="J533" s="115"/>
      <c r="K533" s="117"/>
      <c r="M533" s="118"/>
      <c r="O533" s="118"/>
      <c r="P533" s="118"/>
      <c r="Q533" s="118"/>
      <c r="R533" s="119"/>
      <c r="S533" s="120"/>
    </row>
    <row r="534" spans="3:19" ht="12.75">
      <c r="C534" s="113"/>
      <c r="E534" s="114"/>
      <c r="F534" s="115"/>
      <c r="G534" s="116"/>
      <c r="H534" s="116"/>
      <c r="I534" s="116"/>
      <c r="J534" s="115"/>
      <c r="K534" s="117"/>
      <c r="M534" s="118"/>
      <c r="O534" s="118"/>
      <c r="P534" s="118"/>
      <c r="Q534" s="118"/>
      <c r="R534" s="119"/>
      <c r="S534" s="120"/>
    </row>
    <row r="535" spans="3:19" ht="12.75">
      <c r="C535" s="113"/>
      <c r="E535" s="114"/>
      <c r="F535" s="115"/>
      <c r="G535" s="116"/>
      <c r="H535" s="116"/>
      <c r="I535" s="116"/>
      <c r="J535" s="115"/>
      <c r="K535" s="117"/>
      <c r="M535" s="118"/>
      <c r="O535" s="118"/>
      <c r="P535" s="118"/>
      <c r="Q535" s="118"/>
      <c r="R535" s="119"/>
      <c r="S535" s="120"/>
    </row>
    <row r="536" spans="3:19" ht="12.75">
      <c r="C536" s="113"/>
      <c r="E536" s="114"/>
      <c r="F536" s="115"/>
      <c r="G536" s="116"/>
      <c r="H536" s="116"/>
      <c r="I536" s="116"/>
      <c r="J536" s="115"/>
      <c r="K536" s="117"/>
      <c r="M536" s="118"/>
      <c r="O536" s="118"/>
      <c r="P536" s="118"/>
      <c r="Q536" s="118"/>
      <c r="R536" s="119"/>
      <c r="S536" s="120"/>
    </row>
    <row r="537" spans="3:19" ht="12.75">
      <c r="C537" s="113"/>
      <c r="E537" s="114"/>
      <c r="F537" s="115"/>
      <c r="G537" s="116"/>
      <c r="H537" s="116"/>
      <c r="I537" s="116"/>
      <c r="J537" s="115"/>
      <c r="K537" s="117"/>
      <c r="M537" s="118"/>
      <c r="O537" s="118"/>
      <c r="P537" s="118"/>
      <c r="Q537" s="118"/>
      <c r="R537" s="119"/>
      <c r="S537" s="120"/>
    </row>
    <row r="538" spans="3:19" ht="12.75">
      <c r="C538" s="113"/>
      <c r="E538" s="114"/>
      <c r="F538" s="115"/>
      <c r="G538" s="116"/>
      <c r="H538" s="116"/>
      <c r="I538" s="116"/>
      <c r="J538" s="115"/>
      <c r="K538" s="117"/>
      <c r="M538" s="118"/>
      <c r="O538" s="118"/>
      <c r="P538" s="118"/>
      <c r="Q538" s="118"/>
      <c r="R538" s="119"/>
      <c r="S538" s="120"/>
    </row>
    <row r="539" spans="3:19" ht="12.75">
      <c r="C539" s="113"/>
      <c r="E539" s="114"/>
      <c r="F539" s="115"/>
      <c r="G539" s="116"/>
      <c r="H539" s="116"/>
      <c r="I539" s="116"/>
      <c r="J539" s="115"/>
      <c r="K539" s="117"/>
      <c r="M539" s="118"/>
      <c r="O539" s="118"/>
      <c r="P539" s="118"/>
      <c r="Q539" s="118"/>
      <c r="R539" s="119"/>
      <c r="S539" s="120"/>
    </row>
    <row r="540" spans="3:19" ht="12.75">
      <c r="C540" s="113"/>
      <c r="E540" s="114"/>
      <c r="F540" s="115"/>
      <c r="G540" s="116"/>
      <c r="H540" s="116"/>
      <c r="I540" s="116"/>
      <c r="J540" s="115"/>
      <c r="K540" s="117"/>
      <c r="M540" s="118"/>
      <c r="O540" s="118"/>
      <c r="P540" s="118"/>
      <c r="Q540" s="118"/>
      <c r="R540" s="119"/>
      <c r="S540" s="120"/>
    </row>
    <row r="541" spans="3:19" ht="12.75">
      <c r="C541" s="113"/>
      <c r="E541" s="114"/>
      <c r="F541" s="115"/>
      <c r="G541" s="116"/>
      <c r="H541" s="116"/>
      <c r="I541" s="116"/>
      <c r="J541" s="115"/>
      <c r="K541" s="117"/>
      <c r="M541" s="118"/>
      <c r="O541" s="118"/>
      <c r="P541" s="118"/>
      <c r="Q541" s="118"/>
      <c r="R541" s="119"/>
      <c r="S541" s="120"/>
    </row>
    <row r="542" spans="3:19" ht="12.75">
      <c r="C542" s="113"/>
      <c r="E542" s="114"/>
      <c r="F542" s="115"/>
      <c r="G542" s="116"/>
      <c r="H542" s="116"/>
      <c r="I542" s="116"/>
      <c r="J542" s="115"/>
      <c r="K542" s="117"/>
      <c r="M542" s="118"/>
      <c r="O542" s="118"/>
      <c r="P542" s="118"/>
      <c r="Q542" s="118"/>
      <c r="R542" s="119"/>
      <c r="S542" s="120"/>
    </row>
    <row r="543" spans="3:19" ht="12.75">
      <c r="C543" s="113"/>
      <c r="E543" s="114"/>
      <c r="F543" s="115"/>
      <c r="G543" s="116"/>
      <c r="H543" s="116"/>
      <c r="I543" s="116"/>
      <c r="J543" s="115"/>
      <c r="K543" s="117"/>
      <c r="M543" s="118"/>
      <c r="O543" s="118"/>
      <c r="P543" s="118"/>
      <c r="Q543" s="118"/>
      <c r="R543" s="119"/>
      <c r="S543" s="120"/>
    </row>
    <row r="544" spans="3:19" ht="12.75">
      <c r="C544" s="113"/>
      <c r="E544" s="114"/>
      <c r="F544" s="115"/>
      <c r="G544" s="116"/>
      <c r="H544" s="116"/>
      <c r="I544" s="116"/>
      <c r="J544" s="115"/>
      <c r="K544" s="117"/>
      <c r="M544" s="118"/>
      <c r="O544" s="118"/>
      <c r="P544" s="118"/>
      <c r="Q544" s="118"/>
      <c r="R544" s="119"/>
      <c r="S544" s="120"/>
    </row>
    <row r="545" spans="3:19" ht="12.75">
      <c r="C545" s="113"/>
      <c r="E545" s="114"/>
      <c r="F545" s="115"/>
      <c r="G545" s="116"/>
      <c r="H545" s="116"/>
      <c r="I545" s="116"/>
      <c r="J545" s="115"/>
      <c r="K545" s="117"/>
      <c r="M545" s="118"/>
      <c r="O545" s="118"/>
      <c r="P545" s="118"/>
      <c r="Q545" s="118"/>
      <c r="R545" s="119"/>
      <c r="S545" s="120"/>
    </row>
    <row r="546" spans="3:19" ht="12.75">
      <c r="C546" s="113"/>
      <c r="E546" s="114"/>
      <c r="F546" s="115"/>
      <c r="G546" s="116"/>
      <c r="H546" s="116"/>
      <c r="I546" s="116"/>
      <c r="J546" s="115"/>
      <c r="K546" s="117"/>
      <c r="M546" s="118"/>
      <c r="O546" s="118"/>
      <c r="P546" s="118"/>
      <c r="Q546" s="118"/>
      <c r="R546" s="119"/>
      <c r="S546" s="120"/>
    </row>
    <row r="547" spans="3:19" ht="12.75">
      <c r="C547" s="113"/>
      <c r="E547" s="114"/>
      <c r="F547" s="115"/>
      <c r="G547" s="116"/>
      <c r="H547" s="116"/>
      <c r="I547" s="116"/>
      <c r="J547" s="115"/>
      <c r="K547" s="117"/>
      <c r="M547" s="118"/>
      <c r="O547" s="118"/>
      <c r="P547" s="118"/>
      <c r="Q547" s="118"/>
      <c r="R547" s="119"/>
      <c r="S547" s="120"/>
    </row>
    <row r="548" spans="3:19" ht="12.75">
      <c r="C548" s="113"/>
      <c r="E548" s="114"/>
      <c r="F548" s="115"/>
      <c r="G548" s="116"/>
      <c r="H548" s="116"/>
      <c r="I548" s="116"/>
      <c r="J548" s="115"/>
      <c r="K548" s="117"/>
      <c r="M548" s="118"/>
      <c r="O548" s="118"/>
      <c r="P548" s="118"/>
      <c r="Q548" s="118"/>
      <c r="R548" s="119"/>
      <c r="S548" s="120"/>
    </row>
    <row r="549" spans="3:19" ht="12.75">
      <c r="C549" s="113"/>
      <c r="E549" s="114"/>
      <c r="F549" s="115"/>
      <c r="G549" s="116"/>
      <c r="H549" s="116"/>
      <c r="I549" s="116"/>
      <c r="J549" s="115"/>
      <c r="K549" s="117"/>
      <c r="M549" s="118"/>
      <c r="O549" s="118"/>
      <c r="P549" s="118"/>
      <c r="Q549" s="118"/>
      <c r="R549" s="119"/>
      <c r="S549" s="120"/>
    </row>
    <row r="550" spans="3:19" ht="12.75">
      <c r="C550" s="113"/>
      <c r="E550" s="114"/>
      <c r="F550" s="115"/>
      <c r="G550" s="116"/>
      <c r="H550" s="116"/>
      <c r="I550" s="116"/>
      <c r="J550" s="115"/>
      <c r="K550" s="117"/>
      <c r="M550" s="118"/>
      <c r="O550" s="118"/>
      <c r="P550" s="118"/>
      <c r="Q550" s="118"/>
      <c r="R550" s="119"/>
      <c r="S550" s="120"/>
    </row>
    <row r="551" spans="3:19" ht="12.75">
      <c r="C551" s="113"/>
      <c r="E551" s="114"/>
      <c r="F551" s="115"/>
      <c r="G551" s="116"/>
      <c r="H551" s="116"/>
      <c r="I551" s="116"/>
      <c r="J551" s="115"/>
      <c r="K551" s="117"/>
      <c r="M551" s="118"/>
      <c r="O551" s="118"/>
      <c r="P551" s="118"/>
      <c r="Q551" s="118"/>
      <c r="R551" s="119"/>
      <c r="S551" s="120"/>
    </row>
    <row r="552" spans="3:19" ht="12.75">
      <c r="C552" s="113"/>
      <c r="E552" s="114"/>
      <c r="F552" s="115"/>
      <c r="G552" s="116"/>
      <c r="H552" s="116"/>
      <c r="I552" s="116"/>
      <c r="J552" s="115"/>
      <c r="K552" s="117"/>
      <c r="M552" s="118"/>
      <c r="O552" s="118"/>
      <c r="P552" s="118"/>
      <c r="Q552" s="118"/>
      <c r="R552" s="119"/>
      <c r="S552" s="120"/>
    </row>
    <row r="553" spans="3:19" ht="12.75">
      <c r="C553" s="113"/>
      <c r="E553" s="114"/>
      <c r="F553" s="115"/>
      <c r="G553" s="116"/>
      <c r="H553" s="116"/>
      <c r="I553" s="116"/>
      <c r="J553" s="115"/>
      <c r="K553" s="117"/>
      <c r="M553" s="118"/>
      <c r="O553" s="118"/>
      <c r="P553" s="118"/>
      <c r="Q553" s="118"/>
      <c r="R553" s="119"/>
      <c r="S553" s="120"/>
    </row>
    <row r="554" spans="3:19" ht="12.75">
      <c r="C554" s="113"/>
      <c r="E554" s="114"/>
      <c r="F554" s="115"/>
      <c r="G554" s="116"/>
      <c r="H554" s="116"/>
      <c r="I554" s="116"/>
      <c r="J554" s="115"/>
      <c r="K554" s="117"/>
      <c r="M554" s="118"/>
      <c r="O554" s="118"/>
      <c r="P554" s="118"/>
      <c r="Q554" s="118"/>
      <c r="R554" s="119"/>
      <c r="S554" s="120"/>
    </row>
    <row r="555" spans="3:19" ht="12.75">
      <c r="C555" s="113"/>
      <c r="E555" s="114"/>
      <c r="F555" s="115"/>
      <c r="G555" s="116"/>
      <c r="H555" s="116"/>
      <c r="I555" s="116"/>
      <c r="J555" s="115"/>
      <c r="K555" s="117"/>
      <c r="M555" s="118"/>
      <c r="O555" s="118"/>
      <c r="P555" s="118"/>
      <c r="Q555" s="118"/>
      <c r="R555" s="119"/>
      <c r="S555" s="120"/>
    </row>
    <row r="556" spans="3:19" ht="12.75">
      <c r="C556" s="113"/>
      <c r="E556" s="114"/>
      <c r="F556" s="115"/>
      <c r="G556" s="116"/>
      <c r="H556" s="116"/>
      <c r="I556" s="116"/>
      <c r="J556" s="115"/>
      <c r="K556" s="117"/>
      <c r="M556" s="118"/>
      <c r="O556" s="118"/>
      <c r="P556" s="118"/>
      <c r="Q556" s="118"/>
      <c r="R556" s="119"/>
      <c r="S556" s="120"/>
    </row>
    <row r="557" spans="3:19" ht="12.75">
      <c r="C557" s="113"/>
      <c r="E557" s="114"/>
      <c r="F557" s="115"/>
      <c r="G557" s="116"/>
      <c r="H557" s="116"/>
      <c r="I557" s="116"/>
      <c r="J557" s="115"/>
      <c r="K557" s="117"/>
      <c r="M557" s="118"/>
      <c r="O557" s="118"/>
      <c r="P557" s="118"/>
      <c r="Q557" s="118"/>
      <c r="R557" s="119"/>
      <c r="S557" s="120"/>
    </row>
    <row r="558" spans="3:19" ht="12.75">
      <c r="C558" s="113"/>
      <c r="E558" s="114"/>
      <c r="F558" s="115"/>
      <c r="G558" s="116"/>
      <c r="H558" s="116"/>
      <c r="I558" s="116"/>
      <c r="J558" s="115"/>
      <c r="K558" s="117"/>
      <c r="M558" s="118"/>
      <c r="O558" s="118"/>
      <c r="P558" s="118"/>
      <c r="Q558" s="118"/>
      <c r="R558" s="119"/>
      <c r="S558" s="120"/>
    </row>
    <row r="559" spans="3:19" ht="12.75">
      <c r="C559" s="113"/>
      <c r="E559" s="114"/>
      <c r="F559" s="115"/>
      <c r="G559" s="116"/>
      <c r="H559" s="116"/>
      <c r="I559" s="116"/>
      <c r="J559" s="115"/>
      <c r="K559" s="117"/>
      <c r="M559" s="118"/>
      <c r="O559" s="118"/>
      <c r="P559" s="118"/>
      <c r="Q559" s="118"/>
      <c r="R559" s="119"/>
      <c r="S559" s="120"/>
    </row>
    <row r="560" spans="3:19" ht="12.75">
      <c r="C560" s="113"/>
      <c r="E560" s="114"/>
      <c r="F560" s="115"/>
      <c r="G560" s="116"/>
      <c r="H560" s="116"/>
      <c r="I560" s="116"/>
      <c r="J560" s="115"/>
      <c r="K560" s="117"/>
      <c r="M560" s="118"/>
      <c r="O560" s="118"/>
      <c r="P560" s="118"/>
      <c r="Q560" s="118"/>
      <c r="R560" s="119"/>
      <c r="S560" s="120"/>
    </row>
    <row r="561" spans="3:19" ht="12.75">
      <c r="C561" s="113"/>
      <c r="E561" s="114"/>
      <c r="F561" s="115"/>
      <c r="G561" s="116"/>
      <c r="H561" s="116"/>
      <c r="I561" s="116"/>
      <c r="J561" s="115"/>
      <c r="K561" s="117"/>
      <c r="M561" s="118"/>
      <c r="O561" s="118"/>
      <c r="P561" s="118"/>
      <c r="Q561" s="118"/>
      <c r="R561" s="119"/>
      <c r="S561" s="120"/>
    </row>
    <row r="562" spans="3:19" ht="12.75">
      <c r="C562" s="113"/>
      <c r="E562" s="114"/>
      <c r="F562" s="115"/>
      <c r="G562" s="116"/>
      <c r="H562" s="116"/>
      <c r="I562" s="116"/>
      <c r="J562" s="115"/>
      <c r="K562" s="117"/>
      <c r="M562" s="118"/>
      <c r="O562" s="118"/>
      <c r="P562" s="118"/>
      <c r="Q562" s="118"/>
      <c r="R562" s="119"/>
      <c r="S562" s="120"/>
    </row>
    <row r="563" spans="3:19" ht="12.75">
      <c r="C563" s="113"/>
      <c r="E563" s="114"/>
      <c r="F563" s="115"/>
      <c r="G563" s="116"/>
      <c r="H563" s="116"/>
      <c r="I563" s="116"/>
      <c r="J563" s="115"/>
      <c r="K563" s="117"/>
      <c r="M563" s="118"/>
      <c r="O563" s="118"/>
      <c r="P563" s="118"/>
      <c r="Q563" s="118"/>
      <c r="R563" s="119"/>
      <c r="S563" s="120"/>
    </row>
    <row r="564" spans="3:19" ht="12.75">
      <c r="C564" s="113"/>
      <c r="E564" s="114"/>
      <c r="F564" s="115"/>
      <c r="G564" s="116"/>
      <c r="H564" s="116"/>
      <c r="I564" s="116"/>
      <c r="J564" s="115"/>
      <c r="K564" s="117"/>
      <c r="M564" s="118"/>
      <c r="O564" s="118"/>
      <c r="P564" s="118"/>
      <c r="Q564" s="118"/>
      <c r="R564" s="119"/>
      <c r="S564" s="120"/>
    </row>
    <row r="565" spans="3:19" ht="12.75">
      <c r="C565" s="113"/>
      <c r="E565" s="114"/>
      <c r="F565" s="115"/>
      <c r="G565" s="116"/>
      <c r="H565" s="116"/>
      <c r="I565" s="116"/>
      <c r="J565" s="115"/>
      <c r="K565" s="117"/>
      <c r="M565" s="118"/>
      <c r="O565" s="118"/>
      <c r="P565" s="118"/>
      <c r="Q565" s="118"/>
      <c r="R565" s="119"/>
      <c r="S565" s="120"/>
    </row>
    <row r="566" spans="3:19" ht="12.75">
      <c r="C566" s="113"/>
      <c r="E566" s="114"/>
      <c r="F566" s="115"/>
      <c r="G566" s="116"/>
      <c r="H566" s="116"/>
      <c r="I566" s="116"/>
      <c r="J566" s="115"/>
      <c r="K566" s="117"/>
      <c r="M566" s="118"/>
      <c r="O566" s="118"/>
      <c r="P566" s="118"/>
      <c r="Q566" s="118"/>
      <c r="R566" s="119"/>
      <c r="S566" s="120"/>
    </row>
    <row r="567" spans="3:19" ht="12.75">
      <c r="C567" s="113"/>
      <c r="E567" s="114"/>
      <c r="F567" s="115"/>
      <c r="G567" s="116"/>
      <c r="H567" s="116"/>
      <c r="I567" s="116"/>
      <c r="J567" s="115"/>
      <c r="K567" s="117"/>
      <c r="M567" s="118"/>
      <c r="O567" s="118"/>
      <c r="P567" s="118"/>
      <c r="Q567" s="118"/>
      <c r="R567" s="119"/>
      <c r="S567" s="120"/>
    </row>
    <row r="568" spans="3:19" ht="12.75">
      <c r="C568" s="113"/>
      <c r="E568" s="114"/>
      <c r="F568" s="115"/>
      <c r="G568" s="116"/>
      <c r="H568" s="116"/>
      <c r="I568" s="116"/>
      <c r="J568" s="115"/>
      <c r="K568" s="117"/>
      <c r="M568" s="118"/>
      <c r="O568" s="118"/>
      <c r="P568" s="118"/>
      <c r="Q568" s="118"/>
      <c r="R568" s="119"/>
      <c r="S568" s="120"/>
    </row>
    <row r="569" spans="3:19" ht="12.75">
      <c r="C569" s="113"/>
      <c r="E569" s="114"/>
      <c r="F569" s="115"/>
      <c r="G569" s="116"/>
      <c r="H569" s="116"/>
      <c r="I569" s="116"/>
      <c r="J569" s="115"/>
      <c r="K569" s="117"/>
      <c r="M569" s="118"/>
      <c r="O569" s="118"/>
      <c r="P569" s="118"/>
      <c r="Q569" s="118"/>
      <c r="R569" s="119"/>
      <c r="S569" s="120"/>
    </row>
    <row r="570" spans="3:19" ht="12.75">
      <c r="C570" s="113"/>
      <c r="E570" s="114"/>
      <c r="F570" s="115"/>
      <c r="G570" s="116"/>
      <c r="H570" s="116"/>
      <c r="I570" s="116"/>
      <c r="J570" s="115"/>
      <c r="K570" s="117"/>
      <c r="M570" s="118"/>
      <c r="O570" s="118"/>
      <c r="P570" s="118"/>
      <c r="Q570" s="118"/>
      <c r="R570" s="119"/>
      <c r="S570" s="120"/>
    </row>
    <row r="571" spans="3:19" ht="12.75">
      <c r="C571" s="113"/>
      <c r="E571" s="114"/>
      <c r="F571" s="115"/>
      <c r="G571" s="116"/>
      <c r="H571" s="116"/>
      <c r="I571" s="116"/>
      <c r="J571" s="115"/>
      <c r="K571" s="117"/>
      <c r="M571" s="118"/>
      <c r="O571" s="118"/>
      <c r="P571" s="118"/>
      <c r="Q571" s="118"/>
      <c r="R571" s="119"/>
      <c r="S571" s="120"/>
    </row>
    <row r="572" spans="3:19" ht="12.75">
      <c r="C572" s="113"/>
      <c r="E572" s="114"/>
      <c r="F572" s="115"/>
      <c r="G572" s="116"/>
      <c r="H572" s="116"/>
      <c r="I572" s="116"/>
      <c r="J572" s="115"/>
      <c r="K572" s="117"/>
      <c r="M572" s="118"/>
      <c r="O572" s="118"/>
      <c r="P572" s="118"/>
      <c r="Q572" s="118"/>
      <c r="R572" s="119"/>
      <c r="S572" s="120"/>
    </row>
    <row r="573" spans="3:19" ht="12.75">
      <c r="C573" s="113"/>
      <c r="E573" s="114"/>
      <c r="F573" s="115"/>
      <c r="G573" s="116"/>
      <c r="H573" s="116"/>
      <c r="I573" s="116"/>
      <c r="J573" s="115"/>
      <c r="K573" s="117"/>
      <c r="M573" s="118"/>
      <c r="O573" s="118"/>
      <c r="P573" s="118"/>
      <c r="Q573" s="118"/>
      <c r="R573" s="119"/>
      <c r="S573" s="120"/>
    </row>
    <row r="574" spans="3:19" ht="12.75">
      <c r="C574" s="113"/>
      <c r="E574" s="114"/>
      <c r="F574" s="115"/>
      <c r="G574" s="116"/>
      <c r="H574" s="116"/>
      <c r="I574" s="116"/>
      <c r="J574" s="115"/>
      <c r="K574" s="117"/>
      <c r="M574" s="118"/>
      <c r="O574" s="118"/>
      <c r="P574" s="118"/>
      <c r="Q574" s="118"/>
      <c r="R574" s="119"/>
      <c r="S574" s="120"/>
    </row>
    <row r="575" spans="3:19" ht="12.75">
      <c r="C575" s="113"/>
      <c r="E575" s="114"/>
      <c r="F575" s="115"/>
      <c r="G575" s="116"/>
      <c r="H575" s="116"/>
      <c r="I575" s="116"/>
      <c r="J575" s="115"/>
      <c r="K575" s="117"/>
      <c r="M575" s="118"/>
      <c r="O575" s="118"/>
      <c r="P575" s="118"/>
      <c r="Q575" s="118"/>
      <c r="R575" s="119"/>
      <c r="S575" s="120"/>
    </row>
    <row r="576" spans="3:19" ht="12.75">
      <c r="C576" s="113"/>
      <c r="E576" s="114"/>
      <c r="F576" s="115"/>
      <c r="G576" s="116"/>
      <c r="H576" s="116"/>
      <c r="I576" s="116"/>
      <c r="J576" s="115"/>
      <c r="K576" s="117"/>
      <c r="M576" s="118"/>
      <c r="O576" s="118"/>
      <c r="P576" s="118"/>
      <c r="Q576" s="118"/>
      <c r="R576" s="119"/>
      <c r="S576" s="120"/>
    </row>
    <row r="577" spans="3:19" ht="12.75">
      <c r="C577" s="113"/>
      <c r="E577" s="114"/>
      <c r="F577" s="115"/>
      <c r="G577" s="116"/>
      <c r="H577" s="116"/>
      <c r="I577" s="116"/>
      <c r="J577" s="115"/>
      <c r="K577" s="117"/>
      <c r="M577" s="118"/>
      <c r="O577" s="118"/>
      <c r="P577" s="118"/>
      <c r="Q577" s="118"/>
      <c r="R577" s="119"/>
      <c r="S577" s="120"/>
    </row>
    <row r="578" spans="3:19" ht="12.75">
      <c r="C578" s="113"/>
      <c r="E578" s="114"/>
      <c r="F578" s="115"/>
      <c r="G578" s="116"/>
      <c r="H578" s="116"/>
      <c r="I578" s="116"/>
      <c r="J578" s="115"/>
      <c r="K578" s="117"/>
      <c r="M578" s="118"/>
      <c r="O578" s="118"/>
      <c r="P578" s="118"/>
      <c r="Q578" s="118"/>
      <c r="R578" s="119"/>
      <c r="S578" s="120"/>
    </row>
    <row r="579" spans="3:19" ht="12.75">
      <c r="C579" s="113"/>
      <c r="E579" s="114"/>
      <c r="F579" s="115"/>
      <c r="G579" s="116"/>
      <c r="H579" s="116"/>
      <c r="I579" s="116"/>
      <c r="J579" s="115"/>
      <c r="K579" s="117"/>
      <c r="M579" s="118"/>
      <c r="O579" s="118"/>
      <c r="P579" s="118"/>
      <c r="Q579" s="118"/>
      <c r="R579" s="119"/>
      <c r="S579" s="120"/>
    </row>
    <row r="580" spans="3:19" ht="12.75">
      <c r="C580" s="113"/>
      <c r="E580" s="114"/>
      <c r="F580" s="115"/>
      <c r="G580" s="116"/>
      <c r="H580" s="116"/>
      <c r="I580" s="116"/>
      <c r="J580" s="115"/>
      <c r="K580" s="117"/>
      <c r="M580" s="118"/>
      <c r="O580" s="118"/>
      <c r="P580" s="118"/>
      <c r="Q580" s="118"/>
      <c r="R580" s="119"/>
      <c r="S580" s="120"/>
    </row>
    <row r="581" spans="3:19" ht="12.75">
      <c r="C581" s="113"/>
      <c r="E581" s="114"/>
      <c r="F581" s="115"/>
      <c r="G581" s="116"/>
      <c r="H581" s="116"/>
      <c r="I581" s="116"/>
      <c r="J581" s="115"/>
      <c r="K581" s="117"/>
      <c r="M581" s="118"/>
      <c r="O581" s="118"/>
      <c r="P581" s="118"/>
      <c r="Q581" s="118"/>
      <c r="R581" s="119"/>
      <c r="S581" s="120"/>
    </row>
    <row r="582" spans="3:19" ht="12.75">
      <c r="C582" s="113"/>
      <c r="E582" s="114"/>
      <c r="F582" s="115"/>
      <c r="G582" s="116"/>
      <c r="H582" s="116"/>
      <c r="I582" s="116"/>
      <c r="J582" s="115"/>
      <c r="K582" s="117"/>
      <c r="M582" s="118"/>
      <c r="O582" s="118"/>
      <c r="P582" s="118"/>
      <c r="Q582" s="118"/>
      <c r="R582" s="119"/>
      <c r="S582" s="120"/>
    </row>
    <row r="583" spans="3:19" ht="12.75">
      <c r="C583" s="113"/>
      <c r="E583" s="114"/>
      <c r="F583" s="115"/>
      <c r="G583" s="116"/>
      <c r="H583" s="116"/>
      <c r="I583" s="116"/>
      <c r="J583" s="115"/>
      <c r="K583" s="117"/>
      <c r="M583" s="118"/>
      <c r="O583" s="118"/>
      <c r="P583" s="118"/>
      <c r="Q583" s="118"/>
      <c r="R583" s="119"/>
      <c r="S583" s="120"/>
    </row>
    <row r="584" spans="3:19" ht="12.75">
      <c r="C584" s="113"/>
      <c r="E584" s="114"/>
      <c r="F584" s="115"/>
      <c r="G584" s="116"/>
      <c r="H584" s="116"/>
      <c r="I584" s="116"/>
      <c r="J584" s="115"/>
      <c r="K584" s="117"/>
      <c r="M584" s="118"/>
      <c r="O584" s="118"/>
      <c r="P584" s="118"/>
      <c r="Q584" s="118"/>
      <c r="R584" s="119"/>
      <c r="S584" s="120"/>
    </row>
    <row r="585" spans="3:19" ht="12.75">
      <c r="C585" s="113"/>
      <c r="E585" s="114"/>
      <c r="F585" s="115"/>
      <c r="G585" s="116"/>
      <c r="H585" s="116"/>
      <c r="I585" s="116"/>
      <c r="J585" s="115"/>
      <c r="K585" s="117"/>
      <c r="M585" s="118"/>
      <c r="O585" s="118"/>
      <c r="P585" s="118"/>
      <c r="Q585" s="118"/>
      <c r="R585" s="119"/>
      <c r="S585" s="120"/>
    </row>
    <row r="586" spans="3:19" ht="12.75">
      <c r="C586" s="113"/>
      <c r="E586" s="114"/>
      <c r="F586" s="115"/>
      <c r="G586" s="116"/>
      <c r="H586" s="116"/>
      <c r="I586" s="116"/>
      <c r="J586" s="115"/>
      <c r="K586" s="117"/>
      <c r="M586" s="118"/>
      <c r="O586" s="118"/>
      <c r="P586" s="118"/>
      <c r="Q586" s="118"/>
      <c r="R586" s="119"/>
      <c r="S586" s="120"/>
    </row>
    <row r="587" spans="3:19" ht="12.75">
      <c r="C587" s="113"/>
      <c r="E587" s="114"/>
      <c r="F587" s="115"/>
      <c r="G587" s="116"/>
      <c r="H587" s="116"/>
      <c r="I587" s="116"/>
      <c r="J587" s="115"/>
      <c r="K587" s="117"/>
      <c r="M587" s="118"/>
      <c r="O587" s="118"/>
      <c r="P587" s="118"/>
      <c r="Q587" s="118"/>
      <c r="R587" s="119"/>
      <c r="S587" s="120"/>
    </row>
    <row r="588" spans="3:19" ht="12.75">
      <c r="C588" s="113"/>
      <c r="E588" s="114"/>
      <c r="F588" s="115"/>
      <c r="G588" s="116"/>
      <c r="H588" s="116"/>
      <c r="I588" s="116"/>
      <c r="J588" s="115"/>
      <c r="K588" s="117"/>
      <c r="M588" s="118"/>
      <c r="O588" s="118"/>
      <c r="P588" s="118"/>
      <c r="Q588" s="118"/>
      <c r="R588" s="119"/>
      <c r="S588" s="120"/>
    </row>
    <row r="589" spans="3:19" ht="12.75">
      <c r="C589" s="113"/>
      <c r="E589" s="114"/>
      <c r="F589" s="115"/>
      <c r="G589" s="116"/>
      <c r="H589" s="116"/>
      <c r="I589" s="116"/>
      <c r="J589" s="115"/>
      <c r="K589" s="117"/>
      <c r="M589" s="118"/>
      <c r="O589" s="118"/>
      <c r="P589" s="118"/>
      <c r="Q589" s="118"/>
      <c r="R589" s="119"/>
      <c r="S589" s="120"/>
    </row>
    <row r="590" spans="3:19" ht="12.75">
      <c r="C590" s="113"/>
      <c r="E590" s="114"/>
      <c r="F590" s="115"/>
      <c r="G590" s="116"/>
      <c r="H590" s="116"/>
      <c r="I590" s="116"/>
      <c r="J590" s="115"/>
      <c r="K590" s="117"/>
      <c r="M590" s="118"/>
      <c r="O590" s="118"/>
      <c r="P590" s="118"/>
      <c r="Q590" s="118"/>
      <c r="R590" s="119"/>
      <c r="S590" s="120"/>
    </row>
    <row r="591" spans="3:19" ht="12.75">
      <c r="C591" s="113"/>
      <c r="E591" s="114"/>
      <c r="F591" s="115"/>
      <c r="G591" s="116"/>
      <c r="H591" s="116"/>
      <c r="I591" s="116"/>
      <c r="J591" s="115"/>
      <c r="K591" s="117"/>
      <c r="M591" s="118"/>
      <c r="O591" s="118"/>
      <c r="P591" s="118"/>
      <c r="Q591" s="118"/>
      <c r="R591" s="119"/>
      <c r="S591" s="120"/>
    </row>
    <row r="592" spans="3:19" ht="12.75">
      <c r="C592" s="113"/>
      <c r="E592" s="114"/>
      <c r="F592" s="115"/>
      <c r="G592" s="116"/>
      <c r="H592" s="116"/>
      <c r="I592" s="116"/>
      <c r="J592" s="115"/>
      <c r="K592" s="117"/>
      <c r="M592" s="118"/>
      <c r="O592" s="118"/>
      <c r="P592" s="118"/>
      <c r="Q592" s="118"/>
      <c r="R592" s="119"/>
      <c r="S592" s="120"/>
    </row>
    <row r="593" spans="3:19" ht="12.75">
      <c r="C593" s="113"/>
      <c r="E593" s="114"/>
      <c r="F593" s="115"/>
      <c r="G593" s="116"/>
      <c r="H593" s="116"/>
      <c r="I593" s="116"/>
      <c r="J593" s="115"/>
      <c r="K593" s="117"/>
      <c r="M593" s="118"/>
      <c r="O593" s="118"/>
      <c r="P593" s="118"/>
      <c r="Q593" s="118"/>
      <c r="R593" s="119"/>
      <c r="S593" s="120"/>
    </row>
    <row r="594" spans="3:19" ht="12.75">
      <c r="C594" s="113"/>
      <c r="E594" s="114"/>
      <c r="F594" s="115"/>
      <c r="G594" s="116"/>
      <c r="H594" s="116"/>
      <c r="I594" s="116"/>
      <c r="J594" s="115"/>
      <c r="K594" s="117"/>
      <c r="M594" s="118"/>
      <c r="O594" s="118"/>
      <c r="P594" s="118"/>
      <c r="Q594" s="118"/>
      <c r="R594" s="119"/>
      <c r="S594" s="120"/>
    </row>
    <row r="595" spans="3:19" ht="12.75">
      <c r="C595" s="113"/>
      <c r="E595" s="114"/>
      <c r="F595" s="115"/>
      <c r="G595" s="116"/>
      <c r="H595" s="116"/>
      <c r="I595" s="116"/>
      <c r="J595" s="115"/>
      <c r="K595" s="117"/>
      <c r="M595" s="118"/>
      <c r="O595" s="118"/>
      <c r="P595" s="118"/>
      <c r="Q595" s="118"/>
      <c r="R595" s="119"/>
      <c r="S595" s="120"/>
    </row>
    <row r="596" spans="3:19" ht="12.75">
      <c r="C596" s="113"/>
      <c r="E596" s="114"/>
      <c r="F596" s="115"/>
      <c r="G596" s="116"/>
      <c r="H596" s="116"/>
      <c r="I596" s="116"/>
      <c r="J596" s="115"/>
      <c r="K596" s="117"/>
      <c r="M596" s="118"/>
      <c r="O596" s="118"/>
      <c r="P596" s="118"/>
      <c r="Q596" s="118"/>
      <c r="R596" s="119"/>
      <c r="S596" s="120"/>
    </row>
    <row r="597" spans="3:19" ht="12.75">
      <c r="C597" s="113"/>
      <c r="E597" s="114"/>
      <c r="F597" s="115"/>
      <c r="G597" s="116"/>
      <c r="H597" s="116"/>
      <c r="I597" s="116"/>
      <c r="J597" s="115"/>
      <c r="K597" s="117"/>
      <c r="M597" s="118"/>
      <c r="O597" s="118"/>
      <c r="P597" s="118"/>
      <c r="Q597" s="118"/>
      <c r="R597" s="119"/>
      <c r="S597" s="120"/>
    </row>
    <row r="598" spans="3:19" ht="12.75">
      <c r="C598" s="113"/>
      <c r="E598" s="114"/>
      <c r="F598" s="115"/>
      <c r="G598" s="116"/>
      <c r="H598" s="116"/>
      <c r="I598" s="116"/>
      <c r="J598" s="115"/>
      <c r="K598" s="117"/>
      <c r="M598" s="118"/>
      <c r="O598" s="118"/>
      <c r="P598" s="118"/>
      <c r="Q598" s="118"/>
      <c r="R598" s="119"/>
      <c r="S598" s="120"/>
    </row>
    <row r="599" spans="3:19" ht="12.75">
      <c r="C599" s="113"/>
      <c r="E599" s="114"/>
      <c r="F599" s="115"/>
      <c r="G599" s="116"/>
      <c r="H599" s="116"/>
      <c r="I599" s="116"/>
      <c r="J599" s="115"/>
      <c r="K599" s="117"/>
      <c r="M599" s="118"/>
      <c r="O599" s="118"/>
      <c r="P599" s="118"/>
      <c r="Q599" s="118"/>
      <c r="R599" s="119"/>
      <c r="S599" s="120"/>
    </row>
    <row r="600" spans="3:19" ht="12.75">
      <c r="C600" s="113"/>
      <c r="E600" s="114"/>
      <c r="F600" s="115"/>
      <c r="G600" s="116"/>
      <c r="H600" s="116"/>
      <c r="I600" s="116"/>
      <c r="J600" s="115"/>
      <c r="K600" s="117"/>
      <c r="M600" s="118"/>
      <c r="O600" s="118"/>
      <c r="P600" s="118"/>
      <c r="Q600" s="118"/>
      <c r="R600" s="119"/>
      <c r="S600" s="120"/>
    </row>
    <row r="601" spans="3:19" ht="12.75">
      <c r="C601" s="113"/>
      <c r="E601" s="114"/>
      <c r="F601" s="115"/>
      <c r="G601" s="116"/>
      <c r="H601" s="116"/>
      <c r="I601" s="116"/>
      <c r="J601" s="115"/>
      <c r="K601" s="117"/>
      <c r="M601" s="118"/>
      <c r="O601" s="118"/>
      <c r="P601" s="118"/>
      <c r="Q601" s="118"/>
      <c r="R601" s="119"/>
      <c r="S601" s="120"/>
    </row>
    <row r="602" spans="3:19" ht="12.75">
      <c r="C602" s="113"/>
      <c r="E602" s="114"/>
      <c r="F602" s="115"/>
      <c r="G602" s="116"/>
      <c r="H602" s="116"/>
      <c r="I602" s="116"/>
      <c r="J602" s="115"/>
      <c r="K602" s="117"/>
      <c r="M602" s="118"/>
      <c r="O602" s="118"/>
      <c r="P602" s="118"/>
      <c r="Q602" s="118"/>
      <c r="R602" s="119"/>
      <c r="S602" s="120"/>
    </row>
    <row r="603" spans="3:19" ht="12.75">
      <c r="C603" s="113"/>
      <c r="E603" s="114"/>
      <c r="F603" s="115"/>
      <c r="G603" s="116"/>
      <c r="H603" s="116"/>
      <c r="I603" s="116"/>
      <c r="J603" s="115"/>
      <c r="K603" s="117"/>
      <c r="M603" s="118"/>
      <c r="O603" s="118"/>
      <c r="P603" s="118"/>
      <c r="Q603" s="118"/>
      <c r="R603" s="119"/>
      <c r="S603" s="120"/>
    </row>
    <row r="604" spans="3:19" ht="12.75">
      <c r="C604" s="113"/>
      <c r="E604" s="114"/>
      <c r="F604" s="115"/>
      <c r="G604" s="116"/>
      <c r="H604" s="116"/>
      <c r="I604" s="116"/>
      <c r="J604" s="115"/>
      <c r="K604" s="117"/>
      <c r="M604" s="118"/>
      <c r="O604" s="118"/>
      <c r="P604" s="118"/>
      <c r="Q604" s="118"/>
      <c r="R604" s="119"/>
      <c r="S604" s="120"/>
    </row>
    <row r="605" spans="3:19" ht="12.75">
      <c r="C605" s="113"/>
      <c r="E605" s="114"/>
      <c r="F605" s="115"/>
      <c r="G605" s="116"/>
      <c r="H605" s="116"/>
      <c r="I605" s="116"/>
      <c r="J605" s="115"/>
      <c r="K605" s="117"/>
      <c r="M605" s="118"/>
      <c r="O605" s="118"/>
      <c r="P605" s="118"/>
      <c r="Q605" s="118"/>
      <c r="R605" s="119"/>
      <c r="S605" s="120"/>
    </row>
    <row r="606" spans="3:19" ht="12.75">
      <c r="C606" s="113"/>
      <c r="E606" s="114"/>
      <c r="F606" s="115"/>
      <c r="G606" s="116"/>
      <c r="H606" s="116"/>
      <c r="I606" s="116"/>
      <c r="J606" s="115"/>
      <c r="K606" s="117"/>
      <c r="M606" s="118"/>
      <c r="O606" s="118"/>
      <c r="P606" s="118"/>
      <c r="Q606" s="118"/>
      <c r="R606" s="119"/>
      <c r="S606" s="120"/>
    </row>
    <row r="607" spans="3:19" ht="12.75">
      <c r="C607" s="113"/>
      <c r="E607" s="114"/>
      <c r="F607" s="115"/>
      <c r="G607" s="116"/>
      <c r="H607" s="116"/>
      <c r="I607" s="116"/>
      <c r="J607" s="115"/>
      <c r="K607" s="117"/>
      <c r="M607" s="118"/>
      <c r="O607" s="118"/>
      <c r="P607" s="118"/>
      <c r="Q607" s="118"/>
      <c r="R607" s="119"/>
      <c r="S607" s="120"/>
    </row>
    <row r="608" spans="3:19" ht="12.75">
      <c r="C608" s="113"/>
      <c r="E608" s="114"/>
      <c r="F608" s="115"/>
      <c r="G608" s="116"/>
      <c r="H608" s="116"/>
      <c r="I608" s="116"/>
      <c r="J608" s="115"/>
      <c r="K608" s="117"/>
      <c r="M608" s="118"/>
      <c r="O608" s="118"/>
      <c r="P608" s="118"/>
      <c r="Q608" s="118"/>
      <c r="R608" s="119"/>
      <c r="S608" s="120"/>
    </row>
    <row r="609" spans="3:19" ht="12.75">
      <c r="C609" s="113"/>
      <c r="E609" s="114"/>
      <c r="F609" s="115"/>
      <c r="G609" s="116"/>
      <c r="H609" s="116"/>
      <c r="I609" s="116"/>
      <c r="J609" s="115"/>
      <c r="K609" s="117"/>
      <c r="M609" s="118"/>
      <c r="O609" s="118"/>
      <c r="P609" s="118"/>
      <c r="Q609" s="118"/>
      <c r="R609" s="119"/>
      <c r="S609" s="120"/>
    </row>
    <row r="610" spans="3:19" ht="12.75">
      <c r="C610" s="113"/>
      <c r="E610" s="114"/>
      <c r="F610" s="115"/>
      <c r="G610" s="116"/>
      <c r="H610" s="116"/>
      <c r="I610" s="116"/>
      <c r="J610" s="115"/>
      <c r="K610" s="117"/>
      <c r="M610" s="118"/>
      <c r="O610" s="118"/>
      <c r="P610" s="118"/>
      <c r="Q610" s="118"/>
      <c r="R610" s="119"/>
      <c r="S610" s="120"/>
    </row>
    <row r="611" spans="3:19" ht="12.75">
      <c r="C611" s="113"/>
      <c r="E611" s="114"/>
      <c r="F611" s="115"/>
      <c r="G611" s="116"/>
      <c r="H611" s="116"/>
      <c r="I611" s="116"/>
      <c r="J611" s="115"/>
      <c r="K611" s="117"/>
      <c r="M611" s="118"/>
      <c r="O611" s="118"/>
      <c r="P611" s="118"/>
      <c r="Q611" s="118"/>
      <c r="R611" s="119"/>
      <c r="S611" s="120"/>
    </row>
    <row r="612" spans="3:19" ht="12.75">
      <c r="C612" s="113"/>
      <c r="E612" s="114"/>
      <c r="F612" s="115"/>
      <c r="G612" s="116"/>
      <c r="H612" s="116"/>
      <c r="I612" s="116"/>
      <c r="J612" s="115"/>
      <c r="K612" s="117"/>
      <c r="M612" s="118"/>
      <c r="O612" s="118"/>
      <c r="P612" s="118"/>
      <c r="Q612" s="118"/>
      <c r="R612" s="119"/>
      <c r="S612" s="120"/>
    </row>
    <row r="613" spans="3:19" ht="12.75">
      <c r="C613" s="113"/>
      <c r="E613" s="114"/>
      <c r="F613" s="115"/>
      <c r="G613" s="116"/>
      <c r="H613" s="116"/>
      <c r="I613" s="116"/>
      <c r="J613" s="115"/>
      <c r="K613" s="117"/>
      <c r="M613" s="118"/>
      <c r="O613" s="118"/>
      <c r="P613" s="118"/>
      <c r="Q613" s="118"/>
      <c r="R613" s="119"/>
      <c r="S613" s="120"/>
    </row>
    <row r="614" spans="3:19" ht="12.75">
      <c r="C614" s="113"/>
      <c r="E614" s="114"/>
      <c r="F614" s="115"/>
      <c r="G614" s="116"/>
      <c r="H614" s="116"/>
      <c r="I614" s="116"/>
      <c r="J614" s="115"/>
      <c r="K614" s="117"/>
      <c r="M614" s="118"/>
      <c r="O614" s="118"/>
      <c r="P614" s="118"/>
      <c r="Q614" s="118"/>
      <c r="R614" s="119"/>
      <c r="S614" s="120"/>
    </row>
    <row r="615" spans="3:19" ht="12.75">
      <c r="C615" s="113"/>
      <c r="E615" s="114"/>
      <c r="F615" s="115"/>
      <c r="G615" s="116"/>
      <c r="H615" s="116"/>
      <c r="I615" s="116"/>
      <c r="J615" s="115"/>
      <c r="K615" s="117"/>
      <c r="M615" s="118"/>
      <c r="O615" s="118"/>
      <c r="P615" s="118"/>
      <c r="Q615" s="118"/>
      <c r="R615" s="119"/>
      <c r="S615" s="120"/>
    </row>
    <row r="616" spans="3:19" ht="12.75">
      <c r="C616" s="113"/>
      <c r="E616" s="114"/>
      <c r="F616" s="115"/>
      <c r="G616" s="116"/>
      <c r="H616" s="116"/>
      <c r="I616" s="116"/>
      <c r="J616" s="115"/>
      <c r="K616" s="117"/>
      <c r="M616" s="118"/>
      <c r="O616" s="118"/>
      <c r="P616" s="118"/>
      <c r="Q616" s="118"/>
      <c r="R616" s="119"/>
      <c r="S616" s="120"/>
    </row>
    <row r="617" spans="3:19" ht="12.75">
      <c r="C617" s="113"/>
      <c r="E617" s="114"/>
      <c r="F617" s="115"/>
      <c r="G617" s="116"/>
      <c r="H617" s="116"/>
      <c r="I617" s="116"/>
      <c r="J617" s="115"/>
      <c r="K617" s="117"/>
      <c r="M617" s="118"/>
      <c r="O617" s="118"/>
      <c r="P617" s="118"/>
      <c r="Q617" s="118"/>
      <c r="R617" s="119"/>
      <c r="S617" s="120"/>
    </row>
    <row r="618" spans="3:19" ht="12.75">
      <c r="C618" s="113"/>
      <c r="E618" s="114"/>
      <c r="F618" s="115"/>
      <c r="G618" s="116"/>
      <c r="H618" s="116"/>
      <c r="I618" s="116"/>
      <c r="J618" s="115"/>
      <c r="K618" s="117"/>
      <c r="M618" s="118"/>
      <c r="O618" s="118"/>
      <c r="P618" s="118"/>
      <c r="Q618" s="118"/>
      <c r="R618" s="119"/>
      <c r="S618" s="120"/>
    </row>
    <row r="619" spans="3:19" ht="12.75">
      <c r="C619" s="113"/>
      <c r="E619" s="114"/>
      <c r="F619" s="115"/>
      <c r="G619" s="116"/>
      <c r="H619" s="116"/>
      <c r="I619" s="116"/>
      <c r="J619" s="115"/>
      <c r="K619" s="117"/>
      <c r="M619" s="118"/>
      <c r="O619" s="118"/>
      <c r="P619" s="118"/>
      <c r="Q619" s="118"/>
      <c r="R619" s="119"/>
      <c r="S619" s="120"/>
    </row>
    <row r="620" spans="3:19" ht="12.75">
      <c r="C620" s="113"/>
      <c r="E620" s="114"/>
      <c r="F620" s="115"/>
      <c r="G620" s="116"/>
      <c r="H620" s="116"/>
      <c r="I620" s="116"/>
      <c r="J620" s="115"/>
      <c r="K620" s="117"/>
      <c r="M620" s="118"/>
      <c r="O620" s="118"/>
      <c r="P620" s="118"/>
      <c r="Q620" s="118"/>
      <c r="R620" s="119"/>
      <c r="S620" s="120"/>
    </row>
    <row r="621" spans="3:19" ht="12.75">
      <c r="C621" s="113"/>
      <c r="E621" s="114"/>
      <c r="F621" s="115"/>
      <c r="G621" s="116"/>
      <c r="H621" s="116"/>
      <c r="I621" s="116"/>
      <c r="J621" s="115"/>
      <c r="K621" s="117"/>
      <c r="M621" s="118"/>
      <c r="O621" s="118"/>
      <c r="P621" s="118"/>
      <c r="Q621" s="118"/>
      <c r="R621" s="119"/>
      <c r="S621" s="120"/>
    </row>
    <row r="622" spans="3:19" ht="12.75">
      <c r="C622" s="113"/>
      <c r="E622" s="114"/>
      <c r="F622" s="115"/>
      <c r="G622" s="116"/>
      <c r="H622" s="116"/>
      <c r="I622" s="116"/>
      <c r="J622" s="115"/>
      <c r="K622" s="117"/>
      <c r="M622" s="118"/>
      <c r="O622" s="118"/>
      <c r="P622" s="118"/>
      <c r="Q622" s="118"/>
      <c r="R622" s="119"/>
      <c r="S622" s="120"/>
    </row>
    <row r="623" spans="3:19" ht="12.75">
      <c r="C623" s="113"/>
      <c r="E623" s="114"/>
      <c r="F623" s="115"/>
      <c r="G623" s="116"/>
      <c r="H623" s="116"/>
      <c r="I623" s="116"/>
      <c r="J623" s="115"/>
      <c r="K623" s="117"/>
      <c r="M623" s="118"/>
      <c r="O623" s="118"/>
      <c r="P623" s="118"/>
      <c r="Q623" s="118"/>
      <c r="R623" s="119"/>
      <c r="S623" s="120"/>
    </row>
    <row r="624" spans="3:19" ht="12.75">
      <c r="C624" s="113"/>
      <c r="E624" s="114"/>
      <c r="F624" s="115"/>
      <c r="G624" s="116"/>
      <c r="H624" s="116"/>
      <c r="I624" s="116"/>
      <c r="J624" s="115"/>
      <c r="K624" s="117"/>
      <c r="M624" s="118"/>
      <c r="O624" s="118"/>
      <c r="P624" s="118"/>
      <c r="Q624" s="118"/>
      <c r="R624" s="119"/>
      <c r="S624" s="120"/>
    </row>
    <row r="625" spans="3:19" ht="12.75">
      <c r="C625" s="113"/>
      <c r="E625" s="114"/>
      <c r="F625" s="115"/>
      <c r="G625" s="116"/>
      <c r="H625" s="116"/>
      <c r="I625" s="116"/>
      <c r="J625" s="115"/>
      <c r="K625" s="117"/>
      <c r="M625" s="118"/>
      <c r="O625" s="118"/>
      <c r="P625" s="118"/>
      <c r="Q625" s="118"/>
      <c r="R625" s="119"/>
      <c r="S625" s="120"/>
    </row>
    <row r="626" spans="3:19" ht="12.75">
      <c r="C626" s="113"/>
      <c r="E626" s="114"/>
      <c r="F626" s="115"/>
      <c r="G626" s="116"/>
      <c r="H626" s="116"/>
      <c r="I626" s="116"/>
      <c r="J626" s="115"/>
      <c r="K626" s="117"/>
      <c r="M626" s="118"/>
      <c r="O626" s="118"/>
      <c r="P626" s="118"/>
      <c r="Q626" s="118"/>
      <c r="R626" s="119"/>
      <c r="S626" s="120"/>
    </row>
    <row r="627" spans="3:19" ht="12.75">
      <c r="C627" s="113"/>
      <c r="E627" s="114"/>
      <c r="F627" s="115"/>
      <c r="G627" s="116"/>
      <c r="H627" s="116"/>
      <c r="I627" s="116"/>
      <c r="J627" s="115"/>
      <c r="K627" s="117"/>
      <c r="M627" s="118"/>
      <c r="O627" s="118"/>
      <c r="P627" s="118"/>
      <c r="Q627" s="118"/>
      <c r="R627" s="119"/>
      <c r="S627" s="120"/>
    </row>
    <row r="628" spans="3:19" ht="12.75">
      <c r="C628" s="113"/>
      <c r="E628" s="114"/>
      <c r="F628" s="115"/>
      <c r="G628" s="116"/>
      <c r="H628" s="116"/>
      <c r="I628" s="116"/>
      <c r="J628" s="115"/>
      <c r="K628" s="117"/>
      <c r="M628" s="118"/>
      <c r="O628" s="118"/>
      <c r="P628" s="118"/>
      <c r="Q628" s="118"/>
      <c r="R628" s="119"/>
      <c r="S628" s="120"/>
    </row>
    <row r="629" spans="3:19" ht="12.75">
      <c r="C629" s="113"/>
      <c r="E629" s="114"/>
      <c r="F629" s="115"/>
      <c r="G629" s="116"/>
      <c r="H629" s="116"/>
      <c r="I629" s="116"/>
      <c r="J629" s="115"/>
      <c r="K629" s="117"/>
      <c r="M629" s="118"/>
      <c r="O629" s="118"/>
      <c r="P629" s="118"/>
      <c r="Q629" s="118"/>
      <c r="R629" s="119"/>
      <c r="S629" s="120"/>
    </row>
    <row r="630" spans="3:19" ht="12.75">
      <c r="C630" s="113"/>
      <c r="E630" s="114"/>
      <c r="F630" s="115"/>
      <c r="G630" s="116"/>
      <c r="H630" s="116"/>
      <c r="I630" s="116"/>
      <c r="J630" s="115"/>
      <c r="K630" s="117"/>
      <c r="M630" s="118"/>
      <c r="O630" s="118"/>
      <c r="P630" s="118"/>
      <c r="Q630" s="118"/>
      <c r="R630" s="119"/>
      <c r="S630" s="120"/>
    </row>
    <row r="631" spans="3:19" ht="12.75">
      <c r="C631" s="113"/>
      <c r="E631" s="114"/>
      <c r="F631" s="115"/>
      <c r="G631" s="116"/>
      <c r="H631" s="116"/>
      <c r="I631" s="116"/>
      <c r="J631" s="115"/>
      <c r="K631" s="117"/>
      <c r="M631" s="118"/>
      <c r="O631" s="118"/>
      <c r="P631" s="118"/>
      <c r="Q631" s="118"/>
      <c r="R631" s="119"/>
      <c r="S631" s="120"/>
    </row>
    <row r="632" spans="3:19" ht="12.75">
      <c r="C632" s="113"/>
      <c r="E632" s="114"/>
      <c r="F632" s="115"/>
      <c r="G632" s="116"/>
      <c r="H632" s="116"/>
      <c r="I632" s="116"/>
      <c r="J632" s="115"/>
      <c r="K632" s="117"/>
      <c r="M632" s="118"/>
      <c r="O632" s="118"/>
      <c r="P632" s="118"/>
      <c r="Q632" s="118"/>
      <c r="R632" s="119"/>
      <c r="S632" s="120"/>
    </row>
    <row r="633" spans="3:19" ht="12.75">
      <c r="C633" s="113"/>
      <c r="E633" s="114"/>
      <c r="F633" s="115"/>
      <c r="G633" s="116"/>
      <c r="H633" s="116"/>
      <c r="I633" s="116"/>
      <c r="J633" s="115"/>
      <c r="K633" s="117"/>
      <c r="M633" s="118"/>
      <c r="O633" s="118"/>
      <c r="P633" s="118"/>
      <c r="Q633" s="118"/>
      <c r="R633" s="119"/>
      <c r="S633" s="120"/>
    </row>
    <row r="634" spans="3:19" ht="12.75">
      <c r="C634" s="113"/>
      <c r="E634" s="114"/>
      <c r="F634" s="115"/>
      <c r="G634" s="116"/>
      <c r="H634" s="116"/>
      <c r="I634" s="116"/>
      <c r="J634" s="115"/>
      <c r="K634" s="117"/>
      <c r="M634" s="118"/>
      <c r="O634" s="118"/>
      <c r="P634" s="118"/>
      <c r="Q634" s="118"/>
      <c r="R634" s="119"/>
      <c r="S634" s="120"/>
    </row>
    <row r="635" spans="3:19" ht="12.75">
      <c r="C635" s="113"/>
      <c r="E635" s="114"/>
      <c r="F635" s="115"/>
      <c r="G635" s="116"/>
      <c r="H635" s="116"/>
      <c r="I635" s="116"/>
      <c r="J635" s="115"/>
      <c r="K635" s="117"/>
      <c r="M635" s="118"/>
      <c r="O635" s="118"/>
      <c r="P635" s="118"/>
      <c r="Q635" s="118"/>
      <c r="R635" s="119"/>
      <c r="S635" s="120"/>
    </row>
    <row r="636" spans="3:19" ht="12.75">
      <c r="C636" s="113"/>
      <c r="E636" s="114"/>
      <c r="F636" s="115"/>
      <c r="G636" s="116"/>
      <c r="H636" s="116"/>
      <c r="I636" s="116"/>
      <c r="J636" s="115"/>
      <c r="K636" s="117"/>
      <c r="M636" s="118"/>
      <c r="O636" s="118"/>
      <c r="P636" s="118"/>
      <c r="Q636" s="118"/>
      <c r="R636" s="119"/>
      <c r="S636" s="120"/>
    </row>
    <row r="637" spans="3:19" ht="12.75">
      <c r="C637" s="113"/>
      <c r="E637" s="114"/>
      <c r="F637" s="115"/>
      <c r="G637" s="116"/>
      <c r="H637" s="116"/>
      <c r="I637" s="116"/>
      <c r="J637" s="115"/>
      <c r="K637" s="117"/>
      <c r="M637" s="118"/>
      <c r="O637" s="118"/>
      <c r="P637" s="118"/>
      <c r="Q637" s="118"/>
      <c r="R637" s="119"/>
      <c r="S637" s="120"/>
    </row>
    <row r="638" spans="3:19" ht="12.75">
      <c r="C638" s="113"/>
      <c r="E638" s="114"/>
      <c r="F638" s="115"/>
      <c r="G638" s="116"/>
      <c r="H638" s="116"/>
      <c r="I638" s="116"/>
      <c r="J638" s="115"/>
      <c r="K638" s="117"/>
      <c r="M638" s="118"/>
      <c r="O638" s="118"/>
      <c r="P638" s="118"/>
      <c r="Q638" s="118"/>
      <c r="R638" s="119"/>
      <c r="S638" s="120"/>
    </row>
    <row r="639" spans="3:19" ht="12.75">
      <c r="C639" s="113"/>
      <c r="E639" s="114"/>
      <c r="F639" s="115"/>
      <c r="G639" s="116"/>
      <c r="H639" s="116"/>
      <c r="I639" s="116"/>
      <c r="J639" s="115"/>
      <c r="K639" s="117"/>
      <c r="M639" s="118"/>
      <c r="O639" s="118"/>
      <c r="P639" s="118"/>
      <c r="Q639" s="118"/>
      <c r="R639" s="119"/>
      <c r="S639" s="120"/>
    </row>
    <row r="640" spans="3:19" ht="12.75">
      <c r="C640" s="113"/>
      <c r="E640" s="114"/>
      <c r="F640" s="115"/>
      <c r="G640" s="116"/>
      <c r="H640" s="116"/>
      <c r="I640" s="116"/>
      <c r="J640" s="115"/>
      <c r="K640" s="117"/>
      <c r="M640" s="118"/>
      <c r="O640" s="118"/>
      <c r="P640" s="118"/>
      <c r="Q640" s="118"/>
      <c r="R640" s="119"/>
      <c r="S640" s="120"/>
    </row>
    <row r="641" spans="3:19" ht="12.75">
      <c r="C641" s="113"/>
      <c r="E641" s="114"/>
      <c r="F641" s="115"/>
      <c r="G641" s="116"/>
      <c r="H641" s="116"/>
      <c r="I641" s="116"/>
      <c r="J641" s="115"/>
      <c r="K641" s="117"/>
      <c r="M641" s="118"/>
      <c r="O641" s="118"/>
      <c r="P641" s="118"/>
      <c r="Q641" s="118"/>
      <c r="R641" s="119"/>
      <c r="S641" s="120"/>
    </row>
    <row r="642" spans="3:19" ht="12.75">
      <c r="C642" s="113"/>
      <c r="E642" s="114"/>
      <c r="F642" s="115"/>
      <c r="G642" s="116"/>
      <c r="H642" s="116"/>
      <c r="I642" s="116"/>
      <c r="J642" s="115"/>
      <c r="K642" s="117"/>
      <c r="M642" s="118"/>
      <c r="O642" s="118"/>
      <c r="P642" s="118"/>
      <c r="Q642" s="118"/>
      <c r="R642" s="119"/>
      <c r="S642" s="120"/>
    </row>
    <row r="643" spans="3:19" ht="12.75">
      <c r="C643" s="113"/>
      <c r="E643" s="114"/>
      <c r="F643" s="115"/>
      <c r="G643" s="116"/>
      <c r="H643" s="116"/>
      <c r="I643" s="116"/>
      <c r="J643" s="115"/>
      <c r="K643" s="117"/>
      <c r="M643" s="118"/>
      <c r="O643" s="118"/>
      <c r="P643" s="118"/>
      <c r="Q643" s="118"/>
      <c r="R643" s="119"/>
      <c r="S643" s="120"/>
    </row>
    <row r="644" spans="3:19" ht="12.75">
      <c r="C644" s="113"/>
      <c r="E644" s="114"/>
      <c r="F644" s="115"/>
      <c r="G644" s="116"/>
      <c r="H644" s="116"/>
      <c r="I644" s="116"/>
      <c r="J644" s="115"/>
      <c r="K644" s="117"/>
      <c r="M644" s="118"/>
      <c r="O644" s="118"/>
      <c r="P644" s="118"/>
      <c r="Q644" s="118"/>
      <c r="R644" s="119"/>
      <c r="S644" s="120"/>
    </row>
    <row r="645" spans="3:19" ht="12.75">
      <c r="C645" s="113"/>
      <c r="E645" s="114"/>
      <c r="F645" s="115"/>
      <c r="G645" s="116"/>
      <c r="H645" s="116"/>
      <c r="I645" s="116"/>
      <c r="J645" s="115"/>
      <c r="K645" s="117"/>
      <c r="M645" s="118"/>
      <c r="O645" s="118"/>
      <c r="P645" s="118"/>
      <c r="Q645" s="118"/>
      <c r="R645" s="119"/>
      <c r="S645" s="120"/>
    </row>
    <row r="646" spans="3:19" ht="12.75">
      <c r="C646" s="113"/>
      <c r="E646" s="114"/>
      <c r="F646" s="115"/>
      <c r="G646" s="116"/>
      <c r="H646" s="116"/>
      <c r="I646" s="116"/>
      <c r="J646" s="115"/>
      <c r="K646" s="117"/>
      <c r="M646" s="118"/>
      <c r="O646" s="118"/>
      <c r="P646" s="118"/>
      <c r="Q646" s="118"/>
      <c r="R646" s="119"/>
      <c r="S646" s="120"/>
    </row>
    <row r="647" spans="3:19" ht="12.75">
      <c r="C647" s="113"/>
      <c r="E647" s="114"/>
      <c r="F647" s="115"/>
      <c r="G647" s="116"/>
      <c r="H647" s="116"/>
      <c r="I647" s="116"/>
      <c r="J647" s="115"/>
      <c r="K647" s="117"/>
      <c r="M647" s="118"/>
      <c r="O647" s="118"/>
      <c r="P647" s="118"/>
      <c r="Q647" s="118"/>
      <c r="R647" s="119"/>
      <c r="S647" s="120"/>
    </row>
    <row r="648" spans="3:19" ht="12.75">
      <c r="C648" s="113"/>
      <c r="E648" s="114"/>
      <c r="F648" s="115"/>
      <c r="G648" s="116"/>
      <c r="H648" s="116"/>
      <c r="I648" s="116"/>
      <c r="J648" s="115"/>
      <c r="K648" s="117"/>
      <c r="M648" s="118"/>
      <c r="O648" s="118"/>
      <c r="P648" s="118"/>
      <c r="Q648" s="118"/>
      <c r="R648" s="119"/>
      <c r="S648" s="120"/>
    </row>
    <row r="649" spans="3:19" ht="12.75">
      <c r="C649" s="113"/>
      <c r="E649" s="114"/>
      <c r="F649" s="115"/>
      <c r="G649" s="116"/>
      <c r="H649" s="116"/>
      <c r="I649" s="116"/>
      <c r="J649" s="115"/>
      <c r="K649" s="117"/>
      <c r="M649" s="118"/>
      <c r="O649" s="118"/>
      <c r="P649" s="118"/>
      <c r="Q649" s="118"/>
      <c r="R649" s="119"/>
      <c r="S649" s="120"/>
    </row>
    <row r="650" spans="3:19" ht="12.75">
      <c r="C650" s="113"/>
      <c r="E650" s="114"/>
      <c r="F650" s="115"/>
      <c r="G650" s="116"/>
      <c r="H650" s="116"/>
      <c r="I650" s="116"/>
      <c r="J650" s="115"/>
      <c r="K650" s="117"/>
      <c r="M650" s="118"/>
      <c r="O650" s="118"/>
      <c r="P650" s="118"/>
      <c r="Q650" s="118"/>
      <c r="R650" s="119"/>
      <c r="S650" s="120"/>
    </row>
    <row r="651" spans="3:19" ht="12.75">
      <c r="C651" s="113"/>
      <c r="E651" s="114"/>
      <c r="F651" s="115"/>
      <c r="G651" s="116"/>
      <c r="H651" s="116"/>
      <c r="I651" s="116"/>
      <c r="J651" s="115"/>
      <c r="K651" s="117"/>
      <c r="M651" s="118"/>
      <c r="O651" s="118"/>
      <c r="P651" s="118"/>
      <c r="Q651" s="118"/>
      <c r="R651" s="119"/>
      <c r="S651" s="120"/>
    </row>
    <row r="652" spans="3:19" ht="12.75">
      <c r="C652" s="113"/>
      <c r="E652" s="114"/>
      <c r="F652" s="115"/>
      <c r="G652" s="116"/>
      <c r="H652" s="116"/>
      <c r="I652" s="116"/>
      <c r="J652" s="115"/>
      <c r="K652" s="117"/>
      <c r="M652" s="118"/>
      <c r="O652" s="118"/>
      <c r="P652" s="118"/>
      <c r="Q652" s="118"/>
      <c r="R652" s="119"/>
      <c r="S652" s="120"/>
    </row>
    <row r="653" spans="3:19" ht="12.75">
      <c r="C653" s="113"/>
      <c r="E653" s="114"/>
      <c r="F653" s="115"/>
      <c r="G653" s="116"/>
      <c r="H653" s="116"/>
      <c r="I653" s="116"/>
      <c r="J653" s="115"/>
      <c r="K653" s="117"/>
      <c r="M653" s="118"/>
      <c r="O653" s="118"/>
      <c r="P653" s="118"/>
      <c r="Q653" s="118"/>
      <c r="R653" s="119"/>
      <c r="S653" s="120"/>
    </row>
    <row r="654" spans="3:19" ht="12.75">
      <c r="C654" s="113"/>
      <c r="E654" s="114"/>
      <c r="F654" s="115"/>
      <c r="G654" s="116"/>
      <c r="H654" s="116"/>
      <c r="I654" s="116"/>
      <c r="J654" s="115"/>
      <c r="K654" s="117"/>
      <c r="M654" s="118"/>
      <c r="O654" s="118"/>
      <c r="P654" s="118"/>
      <c r="Q654" s="118"/>
      <c r="R654" s="119"/>
      <c r="S654" s="120"/>
    </row>
    <row r="655" spans="3:19" ht="12.75">
      <c r="C655" s="113"/>
      <c r="E655" s="114"/>
      <c r="F655" s="115"/>
      <c r="G655" s="116"/>
      <c r="H655" s="116"/>
      <c r="I655" s="116"/>
      <c r="J655" s="115"/>
      <c r="K655" s="117"/>
      <c r="M655" s="118"/>
      <c r="O655" s="118"/>
      <c r="P655" s="118"/>
      <c r="Q655" s="118"/>
      <c r="R655" s="119"/>
      <c r="S655" s="120"/>
    </row>
    <row r="656" spans="3:19" ht="12.75">
      <c r="C656" s="113"/>
      <c r="E656" s="114"/>
      <c r="F656" s="115"/>
      <c r="G656" s="116"/>
      <c r="H656" s="116"/>
      <c r="I656" s="116"/>
      <c r="J656" s="115"/>
      <c r="K656" s="117"/>
      <c r="M656" s="118"/>
      <c r="O656" s="118"/>
      <c r="P656" s="118"/>
      <c r="Q656" s="118"/>
      <c r="R656" s="119"/>
      <c r="S656" s="120"/>
    </row>
    <row r="657" spans="3:19" ht="12.75">
      <c r="C657" s="113"/>
      <c r="E657" s="114"/>
      <c r="F657" s="115"/>
      <c r="G657" s="116"/>
      <c r="H657" s="116"/>
      <c r="I657" s="116"/>
      <c r="J657" s="115"/>
      <c r="K657" s="117"/>
      <c r="M657" s="118"/>
      <c r="O657" s="118"/>
      <c r="P657" s="118"/>
      <c r="Q657" s="118"/>
      <c r="R657" s="119"/>
      <c r="S657" s="120"/>
    </row>
    <row r="658" spans="3:19" ht="12.75">
      <c r="C658" s="113"/>
      <c r="E658" s="114"/>
      <c r="F658" s="115"/>
      <c r="G658" s="116"/>
      <c r="H658" s="116"/>
      <c r="I658" s="116"/>
      <c r="J658" s="115"/>
      <c r="K658" s="117"/>
      <c r="M658" s="118"/>
      <c r="O658" s="118"/>
      <c r="P658" s="118"/>
      <c r="Q658" s="118"/>
      <c r="R658" s="119"/>
      <c r="S658" s="120"/>
    </row>
    <row r="659" spans="3:19" ht="12.75">
      <c r="C659" s="113"/>
      <c r="E659" s="114"/>
      <c r="F659" s="115"/>
      <c r="G659" s="116"/>
      <c r="H659" s="116"/>
      <c r="I659" s="116"/>
      <c r="J659" s="115"/>
      <c r="K659" s="117"/>
      <c r="M659" s="118"/>
      <c r="O659" s="118"/>
      <c r="P659" s="118"/>
      <c r="Q659" s="118"/>
      <c r="R659" s="119"/>
      <c r="S659" s="120"/>
    </row>
    <row r="660" spans="3:19" ht="12.75">
      <c r="C660" s="113"/>
      <c r="E660" s="114"/>
      <c r="F660" s="115"/>
      <c r="G660" s="116"/>
      <c r="H660" s="116"/>
      <c r="I660" s="116"/>
      <c r="J660" s="115"/>
      <c r="K660" s="117"/>
      <c r="M660" s="118"/>
      <c r="O660" s="118"/>
      <c r="P660" s="118"/>
      <c r="Q660" s="118"/>
      <c r="R660" s="119"/>
      <c r="S660" s="120"/>
    </row>
    <row r="661" spans="3:19" ht="12.75">
      <c r="C661" s="113"/>
      <c r="E661" s="114"/>
      <c r="F661" s="115"/>
      <c r="G661" s="116"/>
      <c r="H661" s="116"/>
      <c r="I661" s="116"/>
      <c r="J661" s="115"/>
      <c r="K661" s="117"/>
      <c r="M661" s="118"/>
      <c r="O661" s="118"/>
      <c r="P661" s="118"/>
      <c r="Q661" s="118"/>
      <c r="R661" s="119"/>
      <c r="S661" s="120"/>
    </row>
    <row r="662" spans="3:19" ht="12.75">
      <c r="C662" s="113"/>
      <c r="E662" s="114"/>
      <c r="F662" s="115"/>
      <c r="G662" s="116"/>
      <c r="H662" s="116"/>
      <c r="I662" s="116"/>
      <c r="J662" s="115"/>
      <c r="K662" s="117"/>
      <c r="M662" s="118"/>
      <c r="O662" s="118"/>
      <c r="P662" s="118"/>
      <c r="Q662" s="118"/>
      <c r="R662" s="119"/>
      <c r="S662" s="120"/>
    </row>
    <row r="663" spans="3:19" ht="12.75">
      <c r="C663" s="113"/>
      <c r="E663" s="114"/>
      <c r="F663" s="115"/>
      <c r="G663" s="116"/>
      <c r="H663" s="116"/>
      <c r="I663" s="116"/>
      <c r="J663" s="115"/>
      <c r="K663" s="117"/>
      <c r="M663" s="118"/>
      <c r="O663" s="118"/>
      <c r="P663" s="118"/>
      <c r="Q663" s="118"/>
      <c r="R663" s="119"/>
      <c r="S663" s="120"/>
    </row>
    <row r="664" spans="3:19" ht="12.75">
      <c r="C664" s="113"/>
      <c r="E664" s="114"/>
      <c r="F664" s="115"/>
      <c r="G664" s="116"/>
      <c r="H664" s="116"/>
      <c r="I664" s="116"/>
      <c r="J664" s="115"/>
      <c r="K664" s="117"/>
      <c r="M664" s="118"/>
      <c r="O664" s="118"/>
      <c r="P664" s="118"/>
      <c r="Q664" s="118"/>
      <c r="R664" s="119"/>
      <c r="S664" s="120"/>
    </row>
    <row r="665" spans="3:19" ht="12.75">
      <c r="C665" s="113"/>
      <c r="E665" s="114"/>
      <c r="F665" s="115"/>
      <c r="G665" s="116"/>
      <c r="H665" s="116"/>
      <c r="I665" s="116"/>
      <c r="J665" s="115"/>
      <c r="K665" s="117"/>
      <c r="M665" s="118"/>
      <c r="O665" s="118"/>
      <c r="P665" s="118"/>
      <c r="Q665" s="118"/>
      <c r="R665" s="119"/>
      <c r="S665" s="120"/>
    </row>
    <row r="666" spans="3:19" ht="12.75">
      <c r="C666" s="113"/>
      <c r="E666" s="114"/>
      <c r="F666" s="115"/>
      <c r="G666" s="116"/>
      <c r="H666" s="116"/>
      <c r="I666" s="116"/>
      <c r="J666" s="115"/>
      <c r="K666" s="117"/>
      <c r="M666" s="118"/>
      <c r="O666" s="118"/>
      <c r="P666" s="118"/>
      <c r="Q666" s="118"/>
      <c r="R666" s="119"/>
      <c r="S666" s="120"/>
    </row>
    <row r="667" spans="3:19" ht="12.75">
      <c r="C667" s="113"/>
      <c r="E667" s="114"/>
      <c r="F667" s="115"/>
      <c r="G667" s="116"/>
      <c r="H667" s="116"/>
      <c r="I667" s="116"/>
      <c r="J667" s="115"/>
      <c r="K667" s="117"/>
      <c r="M667" s="118"/>
      <c r="O667" s="118"/>
      <c r="P667" s="118"/>
      <c r="Q667" s="118"/>
      <c r="R667" s="119"/>
      <c r="S667" s="120"/>
    </row>
    <row r="668" spans="3:19" ht="12.75">
      <c r="C668" s="113"/>
      <c r="E668" s="114"/>
      <c r="F668" s="115"/>
      <c r="G668" s="116"/>
      <c r="H668" s="116"/>
      <c r="I668" s="116"/>
      <c r="J668" s="115"/>
      <c r="K668" s="117"/>
      <c r="M668" s="118"/>
      <c r="O668" s="118"/>
      <c r="P668" s="118"/>
      <c r="Q668" s="118"/>
      <c r="R668" s="119"/>
      <c r="S668" s="120"/>
    </row>
    <row r="669" spans="3:19" ht="12.75">
      <c r="C669" s="113"/>
      <c r="E669" s="114"/>
      <c r="F669" s="115"/>
      <c r="G669" s="116"/>
      <c r="H669" s="116"/>
      <c r="I669" s="116"/>
      <c r="J669" s="115"/>
      <c r="K669" s="117"/>
      <c r="M669" s="118"/>
      <c r="O669" s="118"/>
      <c r="P669" s="118"/>
      <c r="Q669" s="118"/>
      <c r="R669" s="119"/>
      <c r="S669" s="120"/>
    </row>
    <row r="670" spans="3:19" ht="12.75">
      <c r="C670" s="113"/>
      <c r="E670" s="114"/>
      <c r="F670" s="115"/>
      <c r="G670" s="116"/>
      <c r="H670" s="116"/>
      <c r="I670" s="116"/>
      <c r="J670" s="115"/>
      <c r="K670" s="117"/>
      <c r="M670" s="118"/>
      <c r="O670" s="118"/>
      <c r="P670" s="118"/>
      <c r="Q670" s="118"/>
      <c r="R670" s="119"/>
      <c r="S670" s="120"/>
    </row>
    <row r="671" spans="3:19" ht="12.75">
      <c r="C671" s="113"/>
      <c r="E671" s="114"/>
      <c r="F671" s="115"/>
      <c r="G671" s="116"/>
      <c r="H671" s="116"/>
      <c r="I671" s="116"/>
      <c r="J671" s="115"/>
      <c r="K671" s="117"/>
      <c r="M671" s="118"/>
      <c r="O671" s="118"/>
      <c r="P671" s="118"/>
      <c r="Q671" s="118"/>
      <c r="R671" s="119"/>
      <c r="S671" s="120"/>
    </row>
    <row r="672" spans="3:19" ht="12.75">
      <c r="C672" s="113"/>
      <c r="E672" s="114"/>
      <c r="F672" s="115"/>
      <c r="G672" s="116"/>
      <c r="H672" s="116"/>
      <c r="I672" s="116"/>
      <c r="J672" s="115"/>
      <c r="K672" s="117"/>
      <c r="M672" s="118"/>
      <c r="O672" s="118"/>
      <c r="P672" s="118"/>
      <c r="Q672" s="118"/>
      <c r="R672" s="119"/>
      <c r="S672" s="120"/>
    </row>
    <row r="673" spans="3:19" ht="12.75">
      <c r="C673" s="113"/>
      <c r="E673" s="114"/>
      <c r="F673" s="115"/>
      <c r="G673" s="116"/>
      <c r="H673" s="116"/>
      <c r="I673" s="116"/>
      <c r="J673" s="115"/>
      <c r="K673" s="117"/>
      <c r="M673" s="118"/>
      <c r="O673" s="118"/>
      <c r="P673" s="118"/>
      <c r="Q673" s="118"/>
      <c r="R673" s="119"/>
      <c r="S673" s="120"/>
    </row>
    <row r="674" spans="3:19" ht="12.75">
      <c r="C674" s="113"/>
      <c r="E674" s="114"/>
      <c r="F674" s="115"/>
      <c r="G674" s="116"/>
      <c r="H674" s="116"/>
      <c r="I674" s="116"/>
      <c r="J674" s="115"/>
      <c r="K674" s="117"/>
      <c r="M674" s="118"/>
      <c r="O674" s="118"/>
      <c r="P674" s="118"/>
      <c r="Q674" s="118"/>
      <c r="R674" s="119"/>
      <c r="S674" s="120"/>
    </row>
    <row r="675" spans="3:19" ht="12.75">
      <c r="C675" s="113"/>
      <c r="E675" s="114"/>
      <c r="F675" s="115"/>
      <c r="G675" s="116"/>
      <c r="H675" s="116"/>
      <c r="I675" s="116"/>
      <c r="J675" s="115"/>
      <c r="K675" s="117"/>
      <c r="M675" s="118"/>
      <c r="O675" s="118"/>
      <c r="P675" s="118"/>
      <c r="Q675" s="118"/>
      <c r="R675" s="119"/>
      <c r="S675" s="120"/>
    </row>
    <row r="676" spans="3:19" ht="12.75">
      <c r="C676" s="113"/>
      <c r="E676" s="114"/>
      <c r="F676" s="115"/>
      <c r="G676" s="116"/>
      <c r="H676" s="116"/>
      <c r="I676" s="116"/>
      <c r="J676" s="115"/>
      <c r="K676" s="117"/>
      <c r="M676" s="118"/>
      <c r="O676" s="118"/>
      <c r="P676" s="118"/>
      <c r="Q676" s="118"/>
      <c r="R676" s="119"/>
      <c r="S676" s="120"/>
    </row>
    <row r="677" spans="3:19" ht="12.75">
      <c r="C677" s="113"/>
      <c r="E677" s="114"/>
      <c r="F677" s="115"/>
      <c r="G677" s="116"/>
      <c r="H677" s="116"/>
      <c r="I677" s="116"/>
      <c r="J677" s="115"/>
      <c r="K677" s="117"/>
      <c r="M677" s="118"/>
      <c r="O677" s="118"/>
      <c r="P677" s="118"/>
      <c r="Q677" s="118"/>
      <c r="R677" s="119"/>
      <c r="S677" s="120"/>
    </row>
    <row r="678" spans="3:19" ht="12.75">
      <c r="C678" s="113"/>
      <c r="E678" s="114"/>
      <c r="F678" s="115"/>
      <c r="G678" s="116"/>
      <c r="H678" s="116"/>
      <c r="I678" s="116"/>
      <c r="J678" s="115"/>
      <c r="K678" s="117"/>
      <c r="M678" s="118"/>
      <c r="O678" s="118"/>
      <c r="P678" s="118"/>
      <c r="Q678" s="118"/>
      <c r="R678" s="119"/>
      <c r="S678" s="120"/>
    </row>
    <row r="679" spans="3:19" ht="12.75">
      <c r="C679" s="113"/>
      <c r="E679" s="114"/>
      <c r="F679" s="115"/>
      <c r="G679" s="116"/>
      <c r="H679" s="116"/>
      <c r="I679" s="116"/>
      <c r="J679" s="115"/>
      <c r="K679" s="117"/>
      <c r="M679" s="118"/>
      <c r="O679" s="118"/>
      <c r="P679" s="118"/>
      <c r="Q679" s="118"/>
      <c r="R679" s="119"/>
      <c r="S679" s="120"/>
    </row>
    <row r="680" spans="3:19" ht="12.75">
      <c r="C680" s="113"/>
      <c r="E680" s="114"/>
      <c r="F680" s="115"/>
      <c r="G680" s="116"/>
      <c r="H680" s="116"/>
      <c r="I680" s="116"/>
      <c r="J680" s="115"/>
      <c r="K680" s="117"/>
      <c r="M680" s="118"/>
      <c r="O680" s="118"/>
      <c r="P680" s="118"/>
      <c r="Q680" s="118"/>
      <c r="R680" s="119"/>
      <c r="S680" s="120"/>
    </row>
    <row r="681" spans="3:19" ht="12.75">
      <c r="C681" s="113"/>
      <c r="E681" s="114"/>
      <c r="F681" s="115"/>
      <c r="G681" s="116"/>
      <c r="H681" s="116"/>
      <c r="I681" s="116"/>
      <c r="J681" s="115"/>
      <c r="K681" s="117"/>
      <c r="M681" s="118"/>
      <c r="O681" s="118"/>
      <c r="P681" s="118"/>
      <c r="Q681" s="118"/>
      <c r="R681" s="119"/>
      <c r="S681" s="120"/>
    </row>
    <row r="682" spans="3:19" ht="12.75">
      <c r="C682" s="113"/>
      <c r="E682" s="114"/>
      <c r="F682" s="115"/>
      <c r="G682" s="116"/>
      <c r="H682" s="116"/>
      <c r="I682" s="116"/>
      <c r="J682" s="115"/>
      <c r="K682" s="117"/>
      <c r="M682" s="118"/>
      <c r="O682" s="118"/>
      <c r="P682" s="118"/>
      <c r="Q682" s="118"/>
      <c r="R682" s="119"/>
      <c r="S682" s="120"/>
    </row>
    <row r="683" spans="3:19" ht="12.75">
      <c r="C683" s="113"/>
      <c r="E683" s="114"/>
      <c r="F683" s="115"/>
      <c r="G683" s="116"/>
      <c r="H683" s="116"/>
      <c r="I683" s="116"/>
      <c r="J683" s="115"/>
      <c r="K683" s="117"/>
      <c r="M683" s="118"/>
      <c r="O683" s="118"/>
      <c r="P683" s="118"/>
      <c r="Q683" s="118"/>
      <c r="R683" s="119"/>
      <c r="S683" s="120"/>
    </row>
    <row r="684" spans="3:19" ht="12.75">
      <c r="C684" s="113"/>
      <c r="E684" s="114"/>
      <c r="F684" s="115"/>
      <c r="G684" s="116"/>
      <c r="H684" s="116"/>
      <c r="I684" s="116"/>
      <c r="J684" s="115"/>
      <c r="K684" s="117"/>
      <c r="M684" s="118"/>
      <c r="O684" s="118"/>
      <c r="P684" s="118"/>
      <c r="Q684" s="118"/>
      <c r="R684" s="119"/>
      <c r="S684" s="120"/>
    </row>
    <row r="685" spans="3:19" ht="12.75">
      <c r="C685" s="113"/>
      <c r="E685" s="114"/>
      <c r="F685" s="115"/>
      <c r="G685" s="116"/>
      <c r="H685" s="116"/>
      <c r="I685" s="116"/>
      <c r="J685" s="115"/>
      <c r="K685" s="117"/>
      <c r="M685" s="118"/>
      <c r="O685" s="118"/>
      <c r="P685" s="118"/>
      <c r="Q685" s="118"/>
      <c r="R685" s="119"/>
      <c r="S685" s="120"/>
    </row>
    <row r="686" spans="3:19" ht="12.75">
      <c r="C686" s="113"/>
      <c r="E686" s="114"/>
      <c r="F686" s="115"/>
      <c r="G686" s="116"/>
      <c r="H686" s="116"/>
      <c r="I686" s="116"/>
      <c r="J686" s="115"/>
      <c r="K686" s="117"/>
      <c r="M686" s="118"/>
      <c r="O686" s="118"/>
      <c r="P686" s="118"/>
      <c r="Q686" s="118"/>
      <c r="R686" s="119"/>
      <c r="S686" s="120"/>
    </row>
    <row r="687" spans="3:19" ht="12.75">
      <c r="C687" s="113"/>
      <c r="E687" s="114"/>
      <c r="F687" s="115"/>
      <c r="G687" s="116"/>
      <c r="H687" s="116"/>
      <c r="I687" s="116"/>
      <c r="J687" s="115"/>
      <c r="K687" s="117"/>
      <c r="M687" s="118"/>
      <c r="O687" s="118"/>
      <c r="P687" s="118"/>
      <c r="Q687" s="118"/>
      <c r="R687" s="119"/>
      <c r="S687" s="120"/>
    </row>
    <row r="688" spans="3:19" ht="12.75">
      <c r="C688" s="113"/>
      <c r="E688" s="114"/>
      <c r="F688" s="115"/>
      <c r="G688" s="116"/>
      <c r="H688" s="116"/>
      <c r="I688" s="116"/>
      <c r="J688" s="115"/>
      <c r="K688" s="117"/>
      <c r="M688" s="118"/>
      <c r="O688" s="118"/>
      <c r="P688" s="118"/>
      <c r="Q688" s="118"/>
      <c r="R688" s="119"/>
      <c r="S688" s="120"/>
    </row>
    <row r="689" spans="3:19" ht="12.75">
      <c r="C689" s="113"/>
      <c r="E689" s="114"/>
      <c r="F689" s="115"/>
      <c r="G689" s="116"/>
      <c r="H689" s="116"/>
      <c r="I689" s="116"/>
      <c r="J689" s="115"/>
      <c r="K689" s="117"/>
      <c r="M689" s="118"/>
      <c r="O689" s="118"/>
      <c r="P689" s="118"/>
      <c r="Q689" s="118"/>
      <c r="R689" s="119"/>
      <c r="S689" s="120"/>
    </row>
    <row r="690" spans="3:19" ht="12.75">
      <c r="C690" s="113"/>
      <c r="E690" s="114"/>
      <c r="F690" s="115"/>
      <c r="G690" s="116"/>
      <c r="H690" s="116"/>
      <c r="I690" s="116"/>
      <c r="J690" s="115"/>
      <c r="K690" s="117"/>
      <c r="M690" s="118"/>
      <c r="O690" s="118"/>
      <c r="P690" s="118"/>
      <c r="Q690" s="118"/>
      <c r="R690" s="119"/>
      <c r="S690" s="120"/>
    </row>
    <row r="691" spans="3:19" ht="12.75">
      <c r="C691" s="113"/>
      <c r="E691" s="114"/>
      <c r="F691" s="115"/>
      <c r="G691" s="116"/>
      <c r="H691" s="116"/>
      <c r="I691" s="116"/>
      <c r="J691" s="115"/>
      <c r="K691" s="117"/>
      <c r="M691" s="118"/>
      <c r="O691" s="118"/>
      <c r="P691" s="118"/>
      <c r="Q691" s="118"/>
      <c r="R691" s="119"/>
      <c r="S691" s="120"/>
    </row>
    <row r="692" spans="3:19" ht="12.75">
      <c r="C692" s="113"/>
      <c r="E692" s="114"/>
      <c r="F692" s="115"/>
      <c r="G692" s="116"/>
      <c r="H692" s="116"/>
      <c r="I692" s="116"/>
      <c r="J692" s="115"/>
      <c r="K692" s="117"/>
      <c r="M692" s="118"/>
      <c r="O692" s="118"/>
      <c r="P692" s="118"/>
      <c r="Q692" s="118"/>
      <c r="R692" s="119"/>
      <c r="S692" s="120"/>
    </row>
    <row r="693" spans="3:19" ht="12.75">
      <c r="C693" s="113"/>
      <c r="E693" s="114"/>
      <c r="F693" s="115"/>
      <c r="G693" s="116"/>
      <c r="H693" s="116"/>
      <c r="I693" s="116"/>
      <c r="J693" s="115"/>
      <c r="K693" s="117"/>
      <c r="M693" s="118"/>
      <c r="O693" s="118"/>
      <c r="P693" s="118"/>
      <c r="Q693" s="118"/>
      <c r="R693" s="119"/>
      <c r="S693" s="120"/>
    </row>
    <row r="694" spans="3:19" ht="12.75">
      <c r="C694" s="113"/>
      <c r="E694" s="114"/>
      <c r="F694" s="115"/>
      <c r="G694" s="116"/>
      <c r="H694" s="116"/>
      <c r="I694" s="116"/>
      <c r="J694" s="115"/>
      <c r="K694" s="117"/>
      <c r="M694" s="118"/>
      <c r="O694" s="118"/>
      <c r="P694" s="118"/>
      <c r="Q694" s="118"/>
      <c r="R694" s="119"/>
      <c r="S694" s="120"/>
    </row>
    <row r="695" spans="3:19" ht="12.75">
      <c r="C695" s="113"/>
      <c r="E695" s="114"/>
      <c r="F695" s="115"/>
      <c r="G695" s="116"/>
      <c r="H695" s="116"/>
      <c r="I695" s="116"/>
      <c r="J695" s="115"/>
      <c r="K695" s="117"/>
      <c r="M695" s="118"/>
      <c r="O695" s="118"/>
      <c r="P695" s="118"/>
      <c r="Q695" s="118"/>
      <c r="R695" s="119"/>
      <c r="S695" s="120"/>
    </row>
    <row r="696" spans="3:19" ht="12.75">
      <c r="C696" s="113"/>
      <c r="E696" s="114"/>
      <c r="F696" s="115"/>
      <c r="G696" s="116"/>
      <c r="H696" s="116"/>
      <c r="I696" s="116"/>
      <c r="J696" s="115"/>
      <c r="K696" s="117"/>
      <c r="M696" s="118"/>
      <c r="O696" s="118"/>
      <c r="P696" s="118"/>
      <c r="Q696" s="118"/>
      <c r="R696" s="119"/>
      <c r="S696" s="120"/>
    </row>
    <row r="697" spans="3:19" ht="12.75">
      <c r="C697" s="113"/>
      <c r="E697" s="114"/>
      <c r="F697" s="115"/>
      <c r="G697" s="116"/>
      <c r="H697" s="116"/>
      <c r="I697" s="116"/>
      <c r="J697" s="115"/>
      <c r="K697" s="117"/>
      <c r="M697" s="118"/>
      <c r="O697" s="118"/>
      <c r="P697" s="118"/>
      <c r="Q697" s="118"/>
      <c r="R697" s="119"/>
      <c r="S697" s="120"/>
    </row>
    <row r="698" spans="3:19" ht="12.75">
      <c r="C698" s="113"/>
      <c r="E698" s="114"/>
      <c r="F698" s="115"/>
      <c r="G698" s="116"/>
      <c r="H698" s="116"/>
      <c r="I698" s="116"/>
      <c r="J698" s="115"/>
      <c r="K698" s="117"/>
      <c r="M698" s="118"/>
      <c r="O698" s="118"/>
      <c r="P698" s="118"/>
      <c r="Q698" s="118"/>
      <c r="R698" s="119"/>
      <c r="S698" s="120"/>
    </row>
    <row r="699" spans="3:19" ht="12.75">
      <c r="C699" s="113"/>
      <c r="E699" s="114"/>
      <c r="F699" s="115"/>
      <c r="G699" s="116"/>
      <c r="H699" s="116"/>
      <c r="I699" s="116"/>
      <c r="J699" s="115"/>
      <c r="K699" s="117"/>
      <c r="M699" s="118"/>
      <c r="O699" s="118"/>
      <c r="P699" s="118"/>
      <c r="Q699" s="118"/>
      <c r="R699" s="119"/>
      <c r="S699" s="120"/>
    </row>
    <row r="700" spans="3:19" ht="12.75">
      <c r="C700" s="113"/>
      <c r="E700" s="114"/>
      <c r="F700" s="115"/>
      <c r="G700" s="116"/>
      <c r="H700" s="116"/>
      <c r="I700" s="116"/>
      <c r="J700" s="115"/>
      <c r="K700" s="117"/>
      <c r="M700" s="118"/>
      <c r="O700" s="118"/>
      <c r="P700" s="118"/>
      <c r="Q700" s="118"/>
      <c r="R700" s="119"/>
      <c r="S700" s="120"/>
    </row>
    <row r="701" spans="3:19" ht="12.75">
      <c r="C701" s="113"/>
      <c r="E701" s="114"/>
      <c r="F701" s="115"/>
      <c r="G701" s="116"/>
      <c r="H701" s="116"/>
      <c r="I701" s="116"/>
      <c r="J701" s="115"/>
      <c r="K701" s="117"/>
      <c r="M701" s="118"/>
      <c r="O701" s="118"/>
      <c r="P701" s="118"/>
      <c r="Q701" s="118"/>
      <c r="R701" s="119"/>
      <c r="S701" s="120"/>
    </row>
    <row r="702" spans="3:19" ht="12.75">
      <c r="C702" s="113"/>
      <c r="E702" s="114"/>
      <c r="F702" s="115"/>
      <c r="G702" s="116"/>
      <c r="H702" s="116"/>
      <c r="I702" s="116"/>
      <c r="J702" s="115"/>
      <c r="K702" s="117"/>
      <c r="M702" s="118"/>
      <c r="O702" s="118"/>
      <c r="P702" s="118"/>
      <c r="Q702" s="118"/>
      <c r="R702" s="119"/>
      <c r="S702" s="120"/>
    </row>
    <row r="703" spans="3:19" ht="12.75">
      <c r="C703" s="113"/>
      <c r="E703" s="114"/>
      <c r="F703" s="115"/>
      <c r="G703" s="116"/>
      <c r="H703" s="116"/>
      <c r="I703" s="116"/>
      <c r="J703" s="115"/>
      <c r="K703" s="117"/>
      <c r="M703" s="118"/>
      <c r="O703" s="118"/>
      <c r="P703" s="118"/>
      <c r="Q703" s="118"/>
      <c r="R703" s="119"/>
      <c r="S703" s="120"/>
    </row>
    <row r="704" spans="3:19" ht="12.75">
      <c r="C704" s="113"/>
      <c r="E704" s="114"/>
      <c r="F704" s="115"/>
      <c r="G704" s="116"/>
      <c r="H704" s="116"/>
      <c r="I704" s="116"/>
      <c r="J704" s="115"/>
      <c r="K704" s="117"/>
      <c r="M704" s="118"/>
      <c r="O704" s="118"/>
      <c r="P704" s="118"/>
      <c r="Q704" s="118"/>
      <c r="R704" s="119"/>
      <c r="S704" s="120"/>
    </row>
    <row r="705" spans="3:19" ht="12.75">
      <c r="C705" s="113"/>
      <c r="E705" s="114"/>
      <c r="F705" s="115"/>
      <c r="G705" s="116"/>
      <c r="H705" s="116"/>
      <c r="I705" s="116"/>
      <c r="J705" s="115"/>
      <c r="K705" s="117"/>
      <c r="M705" s="118"/>
      <c r="O705" s="118"/>
      <c r="P705" s="118"/>
      <c r="Q705" s="118"/>
      <c r="R705" s="119"/>
      <c r="S705" s="120"/>
    </row>
    <row r="706" spans="3:19" ht="12.75">
      <c r="C706" s="113"/>
      <c r="E706" s="114"/>
      <c r="F706" s="115"/>
      <c r="G706" s="116"/>
      <c r="H706" s="116"/>
      <c r="I706" s="116"/>
      <c r="J706" s="115"/>
      <c r="K706" s="117"/>
      <c r="M706" s="118"/>
      <c r="O706" s="118"/>
      <c r="P706" s="118"/>
      <c r="Q706" s="118"/>
      <c r="R706" s="119"/>
      <c r="S706" s="120"/>
    </row>
    <row r="707" spans="3:19" ht="12.75">
      <c r="C707" s="113"/>
      <c r="E707" s="114"/>
      <c r="F707" s="115"/>
      <c r="G707" s="116"/>
      <c r="H707" s="116"/>
      <c r="I707" s="116"/>
      <c r="J707" s="115"/>
      <c r="K707" s="117"/>
      <c r="M707" s="118"/>
      <c r="O707" s="118"/>
      <c r="P707" s="118"/>
      <c r="Q707" s="118"/>
      <c r="R707" s="119"/>
      <c r="S707" s="120"/>
    </row>
    <row r="708" spans="3:19" ht="12.75">
      <c r="C708" s="113"/>
      <c r="E708" s="114"/>
      <c r="F708" s="115"/>
      <c r="G708" s="116"/>
      <c r="H708" s="116"/>
      <c r="I708" s="116"/>
      <c r="J708" s="115"/>
      <c r="K708" s="117"/>
      <c r="M708" s="118"/>
      <c r="O708" s="118"/>
      <c r="P708" s="118"/>
      <c r="Q708" s="118"/>
      <c r="R708" s="119"/>
      <c r="S708" s="120"/>
    </row>
    <row r="709" spans="3:19" ht="12.75">
      <c r="C709" s="113"/>
      <c r="E709" s="114"/>
      <c r="F709" s="115"/>
      <c r="G709" s="116"/>
      <c r="H709" s="116"/>
      <c r="I709" s="116"/>
      <c r="J709" s="115"/>
      <c r="K709" s="117"/>
      <c r="M709" s="118"/>
      <c r="O709" s="118"/>
      <c r="P709" s="118"/>
      <c r="Q709" s="118"/>
      <c r="R709" s="119"/>
      <c r="S709" s="120"/>
    </row>
    <row r="710" spans="3:19" ht="12.75">
      <c r="C710" s="113"/>
      <c r="E710" s="114"/>
      <c r="F710" s="115"/>
      <c r="G710" s="116"/>
      <c r="H710" s="116"/>
      <c r="I710" s="116"/>
      <c r="J710" s="115"/>
      <c r="K710" s="117"/>
      <c r="M710" s="118"/>
      <c r="O710" s="118"/>
      <c r="P710" s="118"/>
      <c r="Q710" s="118"/>
      <c r="R710" s="119"/>
      <c r="S710" s="120"/>
    </row>
    <row r="711" spans="3:19" ht="12.75">
      <c r="C711" s="113"/>
      <c r="E711" s="114"/>
      <c r="F711" s="115"/>
      <c r="G711" s="116"/>
      <c r="H711" s="116"/>
      <c r="I711" s="116"/>
      <c r="J711" s="115"/>
      <c r="K711" s="117"/>
      <c r="M711" s="118"/>
      <c r="O711" s="118"/>
      <c r="P711" s="118"/>
      <c r="Q711" s="118"/>
      <c r="R711" s="119"/>
      <c r="S711" s="120"/>
    </row>
    <row r="712" spans="3:19" ht="12.75">
      <c r="C712" s="113"/>
      <c r="E712" s="114"/>
      <c r="F712" s="115"/>
      <c r="G712" s="116"/>
      <c r="H712" s="116"/>
      <c r="I712" s="116"/>
      <c r="J712" s="115"/>
      <c r="K712" s="117"/>
      <c r="M712" s="118"/>
      <c r="O712" s="118"/>
      <c r="P712" s="118"/>
      <c r="Q712" s="118"/>
      <c r="R712" s="119"/>
      <c r="S712" s="120"/>
    </row>
    <row r="713" spans="3:19" ht="12.75">
      <c r="C713" s="113"/>
      <c r="E713" s="114"/>
      <c r="F713" s="115"/>
      <c r="G713" s="116"/>
      <c r="H713" s="116"/>
      <c r="I713" s="116"/>
      <c r="J713" s="115"/>
      <c r="K713" s="117"/>
      <c r="M713" s="118"/>
      <c r="O713" s="118"/>
      <c r="P713" s="118"/>
      <c r="Q713" s="118"/>
      <c r="R713" s="119"/>
      <c r="S713" s="120"/>
    </row>
    <row r="714" spans="3:19" ht="12.75">
      <c r="C714" s="113"/>
      <c r="E714" s="114"/>
      <c r="F714" s="115"/>
      <c r="G714" s="116"/>
      <c r="H714" s="116"/>
      <c r="I714" s="116"/>
      <c r="J714" s="115"/>
      <c r="K714" s="117"/>
      <c r="M714" s="118"/>
      <c r="O714" s="118"/>
      <c r="P714" s="118"/>
      <c r="Q714" s="118"/>
      <c r="R714" s="119"/>
      <c r="S714" s="120"/>
    </row>
    <row r="715" spans="3:19" ht="12.75">
      <c r="C715" s="113"/>
      <c r="E715" s="114"/>
      <c r="F715" s="115"/>
      <c r="G715" s="116"/>
      <c r="H715" s="116"/>
      <c r="I715" s="116"/>
      <c r="J715" s="115"/>
      <c r="K715" s="117"/>
      <c r="M715" s="118"/>
      <c r="O715" s="118"/>
      <c r="P715" s="118"/>
      <c r="Q715" s="118"/>
      <c r="R715" s="119"/>
      <c r="S715" s="120"/>
    </row>
    <row r="716" spans="3:19" ht="12.75">
      <c r="C716" s="113"/>
      <c r="E716" s="114"/>
      <c r="F716" s="115"/>
      <c r="G716" s="116"/>
      <c r="H716" s="116"/>
      <c r="I716" s="116"/>
      <c r="J716" s="115"/>
      <c r="K716" s="117"/>
      <c r="M716" s="118"/>
      <c r="O716" s="118"/>
      <c r="P716" s="118"/>
      <c r="Q716" s="118"/>
      <c r="R716" s="119"/>
      <c r="S716" s="120"/>
    </row>
    <row r="717" spans="3:19" ht="12.75">
      <c r="C717" s="113"/>
      <c r="E717" s="114"/>
      <c r="F717" s="115"/>
      <c r="G717" s="116"/>
      <c r="H717" s="116"/>
      <c r="I717" s="116"/>
      <c r="J717" s="115"/>
      <c r="K717" s="117"/>
      <c r="M717" s="118"/>
      <c r="O717" s="118"/>
      <c r="P717" s="118"/>
      <c r="Q717" s="118"/>
      <c r="R717" s="119"/>
      <c r="S717" s="120"/>
    </row>
    <row r="718" spans="3:19" ht="12.75">
      <c r="C718" s="113"/>
      <c r="E718" s="114"/>
      <c r="F718" s="115"/>
      <c r="G718" s="116"/>
      <c r="H718" s="116"/>
      <c r="I718" s="116"/>
      <c r="J718" s="115"/>
      <c r="K718" s="117"/>
      <c r="M718" s="118"/>
      <c r="O718" s="118"/>
      <c r="P718" s="118"/>
      <c r="Q718" s="118"/>
      <c r="R718" s="119"/>
      <c r="S718" s="120"/>
    </row>
    <row r="719" spans="3:19" ht="12.75">
      <c r="C719" s="113"/>
      <c r="E719" s="114"/>
      <c r="F719" s="115"/>
      <c r="G719" s="116"/>
      <c r="H719" s="116"/>
      <c r="I719" s="116"/>
      <c r="J719" s="115"/>
      <c r="K719" s="117"/>
      <c r="M719" s="118"/>
      <c r="O719" s="118"/>
      <c r="P719" s="118"/>
      <c r="Q719" s="118"/>
      <c r="R719" s="119"/>
      <c r="S719" s="120"/>
    </row>
    <row r="720" spans="3:19" ht="12.75">
      <c r="C720" s="113"/>
      <c r="E720" s="114"/>
      <c r="F720" s="115"/>
      <c r="G720" s="116"/>
      <c r="H720" s="116"/>
      <c r="I720" s="116"/>
      <c r="J720" s="115"/>
      <c r="K720" s="117"/>
      <c r="M720" s="118"/>
      <c r="O720" s="118"/>
      <c r="P720" s="118"/>
      <c r="Q720" s="118"/>
      <c r="R720" s="119"/>
      <c r="S720" s="120"/>
    </row>
    <row r="721" spans="3:19" ht="12.75">
      <c r="C721" s="113"/>
      <c r="E721" s="114"/>
      <c r="F721" s="115"/>
      <c r="G721" s="116"/>
      <c r="H721" s="116"/>
      <c r="I721" s="116"/>
      <c r="J721" s="115"/>
      <c r="K721" s="117"/>
      <c r="M721" s="118"/>
      <c r="O721" s="118"/>
      <c r="P721" s="118"/>
      <c r="Q721" s="118"/>
      <c r="R721" s="119"/>
      <c r="S721" s="120"/>
    </row>
    <row r="722" spans="3:19" ht="12.75">
      <c r="C722" s="113"/>
      <c r="E722" s="114"/>
      <c r="F722" s="115"/>
      <c r="G722" s="116"/>
      <c r="H722" s="116"/>
      <c r="I722" s="116"/>
      <c r="J722" s="115"/>
      <c r="K722" s="117"/>
      <c r="M722" s="118"/>
      <c r="O722" s="118"/>
      <c r="P722" s="118"/>
      <c r="Q722" s="118"/>
      <c r="R722" s="119"/>
      <c r="S722" s="120"/>
    </row>
    <row r="723" spans="3:19" ht="12.75">
      <c r="C723" s="113"/>
      <c r="E723" s="114"/>
      <c r="F723" s="115"/>
      <c r="G723" s="116"/>
      <c r="H723" s="116"/>
      <c r="I723" s="116"/>
      <c r="J723" s="115"/>
      <c r="K723" s="117"/>
      <c r="M723" s="118"/>
      <c r="O723" s="118"/>
      <c r="P723" s="118"/>
      <c r="Q723" s="118"/>
      <c r="R723" s="119"/>
      <c r="S723" s="120"/>
    </row>
    <row r="724" spans="3:19" ht="12.75">
      <c r="C724" s="113"/>
      <c r="E724" s="114"/>
      <c r="F724" s="115"/>
      <c r="G724" s="116"/>
      <c r="H724" s="116"/>
      <c r="I724" s="116"/>
      <c r="J724" s="115"/>
      <c r="K724" s="117"/>
      <c r="M724" s="118"/>
      <c r="O724" s="118"/>
      <c r="P724" s="118"/>
      <c r="Q724" s="118"/>
      <c r="R724" s="119"/>
      <c r="S724" s="120"/>
    </row>
    <row r="725" spans="3:19" ht="12.75">
      <c r="C725" s="113"/>
      <c r="E725" s="114"/>
      <c r="F725" s="115"/>
      <c r="G725" s="116"/>
      <c r="H725" s="116"/>
      <c r="I725" s="116"/>
      <c r="J725" s="115"/>
      <c r="K725" s="117"/>
      <c r="M725" s="118"/>
      <c r="O725" s="118"/>
      <c r="P725" s="118"/>
      <c r="Q725" s="118"/>
      <c r="R725" s="119"/>
      <c r="S725" s="120"/>
    </row>
    <row r="726" spans="3:19" ht="12.75">
      <c r="C726" s="113"/>
      <c r="E726" s="114"/>
      <c r="F726" s="115"/>
      <c r="G726" s="116"/>
      <c r="H726" s="116"/>
      <c r="I726" s="116"/>
      <c r="J726" s="115"/>
      <c r="K726" s="117"/>
      <c r="M726" s="118"/>
      <c r="O726" s="118"/>
      <c r="P726" s="118"/>
      <c r="Q726" s="118"/>
      <c r="R726" s="119"/>
      <c r="S726" s="120"/>
    </row>
    <row r="727" spans="3:19" ht="12.75">
      <c r="C727" s="113"/>
      <c r="E727" s="114"/>
      <c r="F727" s="115"/>
      <c r="G727" s="116"/>
      <c r="H727" s="116"/>
      <c r="I727" s="116"/>
      <c r="J727" s="115"/>
      <c r="K727" s="117"/>
      <c r="M727" s="118"/>
      <c r="O727" s="118"/>
      <c r="P727" s="118"/>
      <c r="Q727" s="118"/>
      <c r="R727" s="119"/>
      <c r="S727" s="120"/>
    </row>
    <row r="728" spans="3:19" ht="12.75">
      <c r="C728" s="113"/>
      <c r="E728" s="114"/>
      <c r="F728" s="115"/>
      <c r="G728" s="116"/>
      <c r="H728" s="116"/>
      <c r="I728" s="116"/>
      <c r="J728" s="115"/>
      <c r="K728" s="117"/>
      <c r="M728" s="118"/>
      <c r="O728" s="118"/>
      <c r="P728" s="118"/>
      <c r="Q728" s="118"/>
      <c r="R728" s="119"/>
      <c r="S728" s="120"/>
    </row>
    <row r="729" spans="3:19" ht="12.75">
      <c r="C729" s="113"/>
      <c r="E729" s="114"/>
      <c r="F729" s="115"/>
      <c r="G729" s="116"/>
      <c r="H729" s="116"/>
      <c r="I729" s="116"/>
      <c r="J729" s="115"/>
      <c r="K729" s="117"/>
      <c r="M729" s="118"/>
      <c r="O729" s="118"/>
      <c r="P729" s="118"/>
      <c r="Q729" s="118"/>
      <c r="R729" s="119"/>
      <c r="S729" s="120"/>
    </row>
    <row r="730" spans="3:19" ht="12.75">
      <c r="C730" s="113"/>
      <c r="E730" s="114"/>
      <c r="F730" s="115"/>
      <c r="G730" s="116"/>
      <c r="H730" s="116"/>
      <c r="I730" s="116"/>
      <c r="J730" s="115"/>
      <c r="K730" s="117"/>
      <c r="M730" s="118"/>
      <c r="O730" s="118"/>
      <c r="P730" s="118"/>
      <c r="Q730" s="118"/>
      <c r="R730" s="119"/>
      <c r="S730" s="120"/>
    </row>
    <row r="731" spans="3:19" ht="12.75">
      <c r="C731" s="113"/>
      <c r="E731" s="114"/>
      <c r="F731" s="115"/>
      <c r="G731" s="116"/>
      <c r="H731" s="116"/>
      <c r="I731" s="116"/>
      <c r="J731" s="115"/>
      <c r="K731" s="117"/>
      <c r="M731" s="118"/>
      <c r="O731" s="118"/>
      <c r="P731" s="118"/>
      <c r="Q731" s="118"/>
      <c r="R731" s="119"/>
      <c r="S731" s="120"/>
    </row>
    <row r="732" spans="3:19" ht="12.75">
      <c r="C732" s="113"/>
      <c r="E732" s="114"/>
      <c r="F732" s="115"/>
      <c r="G732" s="116"/>
      <c r="H732" s="116"/>
      <c r="I732" s="116"/>
      <c r="J732" s="115"/>
      <c r="K732" s="117"/>
      <c r="M732" s="118"/>
      <c r="O732" s="118"/>
      <c r="P732" s="118"/>
      <c r="Q732" s="118"/>
      <c r="R732" s="119"/>
      <c r="S732" s="120"/>
    </row>
    <row r="733" spans="3:19" ht="12.75">
      <c r="C733" s="113"/>
      <c r="E733" s="114"/>
      <c r="F733" s="115"/>
      <c r="G733" s="116"/>
      <c r="H733" s="116"/>
      <c r="I733" s="116"/>
      <c r="J733" s="115"/>
      <c r="K733" s="117"/>
      <c r="M733" s="118"/>
      <c r="O733" s="118"/>
      <c r="P733" s="118"/>
      <c r="Q733" s="118"/>
      <c r="R733" s="119"/>
      <c r="S733" s="120"/>
    </row>
    <row r="734" spans="3:19" ht="12.75">
      <c r="C734" s="113"/>
      <c r="E734" s="114"/>
      <c r="F734" s="115"/>
      <c r="G734" s="116"/>
      <c r="H734" s="116"/>
      <c r="I734" s="116"/>
      <c r="J734" s="115"/>
      <c r="K734" s="117"/>
      <c r="M734" s="118"/>
      <c r="O734" s="118"/>
      <c r="P734" s="118"/>
      <c r="Q734" s="118"/>
      <c r="R734" s="119"/>
      <c r="S734" s="120"/>
    </row>
    <row r="735" spans="3:19" ht="12.75">
      <c r="C735" s="113"/>
      <c r="E735" s="114"/>
      <c r="F735" s="115"/>
      <c r="G735" s="116"/>
      <c r="H735" s="116"/>
      <c r="I735" s="116"/>
      <c r="J735" s="115"/>
      <c r="K735" s="117"/>
      <c r="M735" s="118"/>
      <c r="O735" s="118"/>
      <c r="P735" s="118"/>
      <c r="Q735" s="118"/>
      <c r="R735" s="119"/>
      <c r="S735" s="120"/>
    </row>
    <row r="736" spans="3:19" ht="12.75">
      <c r="C736" s="113"/>
      <c r="E736" s="114"/>
      <c r="F736" s="115"/>
      <c r="G736" s="116"/>
      <c r="H736" s="116"/>
      <c r="I736" s="116"/>
      <c r="J736" s="115"/>
      <c r="K736" s="117"/>
      <c r="M736" s="118"/>
      <c r="O736" s="118"/>
      <c r="P736" s="118"/>
      <c r="Q736" s="118"/>
      <c r="R736" s="119"/>
      <c r="S736" s="120"/>
    </row>
    <row r="737" spans="3:19" ht="12.75">
      <c r="C737" s="113"/>
      <c r="E737" s="114"/>
      <c r="F737" s="115"/>
      <c r="G737" s="116"/>
      <c r="H737" s="116"/>
      <c r="I737" s="116"/>
      <c r="J737" s="115"/>
      <c r="K737" s="117"/>
      <c r="M737" s="118"/>
      <c r="O737" s="118"/>
      <c r="P737" s="118"/>
      <c r="Q737" s="118"/>
      <c r="R737" s="119"/>
      <c r="S737" s="120"/>
    </row>
    <row r="738" spans="3:19" ht="12.75">
      <c r="C738" s="113"/>
      <c r="E738" s="114"/>
      <c r="F738" s="115"/>
      <c r="G738" s="116"/>
      <c r="H738" s="116"/>
      <c r="I738" s="116"/>
      <c r="J738" s="115"/>
      <c r="K738" s="117"/>
      <c r="M738" s="118"/>
      <c r="O738" s="118"/>
      <c r="P738" s="118"/>
      <c r="Q738" s="118"/>
      <c r="R738" s="119"/>
      <c r="S738" s="120"/>
    </row>
    <row r="739" spans="3:19" ht="12.75">
      <c r="C739" s="113"/>
      <c r="E739" s="114"/>
      <c r="F739" s="115"/>
      <c r="G739" s="116"/>
      <c r="H739" s="116"/>
      <c r="I739" s="116"/>
      <c r="J739" s="115"/>
      <c r="K739" s="117"/>
      <c r="M739" s="118"/>
      <c r="O739" s="118"/>
      <c r="P739" s="118"/>
      <c r="Q739" s="118"/>
      <c r="R739" s="119"/>
      <c r="S739" s="120"/>
    </row>
    <row r="740" spans="3:19" ht="12.75">
      <c r="C740" s="113"/>
      <c r="E740" s="114"/>
      <c r="F740" s="115"/>
      <c r="G740" s="116"/>
      <c r="H740" s="116"/>
      <c r="I740" s="116"/>
      <c r="J740" s="115"/>
      <c r="K740" s="117"/>
      <c r="M740" s="118"/>
      <c r="O740" s="118"/>
      <c r="P740" s="118"/>
      <c r="Q740" s="118"/>
      <c r="R740" s="119"/>
      <c r="S740" s="120"/>
    </row>
    <row r="741" spans="3:19" ht="12.75">
      <c r="C741" s="113"/>
      <c r="E741" s="114"/>
      <c r="F741" s="115"/>
      <c r="G741" s="116"/>
      <c r="H741" s="116"/>
      <c r="I741" s="116"/>
      <c r="J741" s="115"/>
      <c r="K741" s="117"/>
      <c r="M741" s="118"/>
      <c r="O741" s="118"/>
      <c r="P741" s="118"/>
      <c r="Q741" s="118"/>
      <c r="R741" s="119"/>
      <c r="S741" s="120"/>
    </row>
    <row r="742" spans="3:19" ht="12.75">
      <c r="C742" s="113"/>
      <c r="E742" s="114"/>
      <c r="F742" s="115"/>
      <c r="G742" s="116"/>
      <c r="H742" s="116"/>
      <c r="I742" s="116"/>
      <c r="J742" s="115"/>
      <c r="K742" s="117"/>
      <c r="M742" s="118"/>
      <c r="O742" s="118"/>
      <c r="P742" s="118"/>
      <c r="Q742" s="118"/>
      <c r="R742" s="119"/>
      <c r="S742" s="120"/>
    </row>
    <row r="743" spans="3:19" ht="12.75">
      <c r="C743" s="113"/>
      <c r="E743" s="114"/>
      <c r="F743" s="115"/>
      <c r="G743" s="116"/>
      <c r="H743" s="116"/>
      <c r="I743" s="116"/>
      <c r="J743" s="115"/>
      <c r="K743" s="117"/>
      <c r="M743" s="118"/>
      <c r="O743" s="118"/>
      <c r="P743" s="118"/>
      <c r="Q743" s="118"/>
      <c r="R743" s="119"/>
      <c r="S743" s="120"/>
    </row>
    <row r="744" spans="3:19" ht="12.75">
      <c r="C744" s="113"/>
      <c r="E744" s="114"/>
      <c r="F744" s="115"/>
      <c r="G744" s="116"/>
      <c r="H744" s="116"/>
      <c r="I744" s="116"/>
      <c r="J744" s="115"/>
      <c r="K744" s="117"/>
      <c r="M744" s="118"/>
      <c r="O744" s="118"/>
      <c r="P744" s="118"/>
      <c r="Q744" s="118"/>
      <c r="R744" s="119"/>
      <c r="S744" s="120"/>
    </row>
    <row r="745" spans="3:19" ht="12.75">
      <c r="C745" s="113"/>
      <c r="E745" s="114"/>
      <c r="F745" s="115"/>
      <c r="G745" s="116"/>
      <c r="H745" s="116"/>
      <c r="I745" s="116"/>
      <c r="J745" s="115"/>
      <c r="K745" s="117"/>
      <c r="M745" s="118"/>
      <c r="O745" s="118"/>
      <c r="P745" s="118"/>
      <c r="Q745" s="118"/>
      <c r="R745" s="119"/>
      <c r="S745" s="120"/>
    </row>
    <row r="746" spans="3:19" ht="12.75">
      <c r="C746" s="113"/>
      <c r="E746" s="114"/>
      <c r="F746" s="115"/>
      <c r="G746" s="116"/>
      <c r="H746" s="116"/>
      <c r="I746" s="116"/>
      <c r="J746" s="115"/>
      <c r="K746" s="117"/>
      <c r="M746" s="118"/>
      <c r="O746" s="118"/>
      <c r="P746" s="118"/>
      <c r="Q746" s="118"/>
      <c r="R746" s="119"/>
      <c r="S746" s="120"/>
    </row>
    <row r="747" spans="3:19" ht="12.75">
      <c r="C747" s="113"/>
      <c r="E747" s="114"/>
      <c r="F747" s="115"/>
      <c r="G747" s="116"/>
      <c r="H747" s="116"/>
      <c r="I747" s="116"/>
      <c r="J747" s="115"/>
      <c r="K747" s="117"/>
      <c r="M747" s="118"/>
      <c r="O747" s="118"/>
      <c r="P747" s="118"/>
      <c r="Q747" s="118"/>
      <c r="R747" s="119"/>
      <c r="S747" s="120"/>
    </row>
    <row r="748" spans="3:19" ht="12.75">
      <c r="C748" s="113"/>
      <c r="E748" s="114"/>
      <c r="F748" s="115"/>
      <c r="G748" s="116"/>
      <c r="H748" s="116"/>
      <c r="I748" s="116"/>
      <c r="J748" s="115"/>
      <c r="K748" s="117"/>
      <c r="M748" s="118"/>
      <c r="O748" s="118"/>
      <c r="P748" s="118"/>
      <c r="Q748" s="118"/>
      <c r="R748" s="119"/>
      <c r="S748" s="120"/>
    </row>
    <row r="749" spans="3:19" ht="12.75">
      <c r="C749" s="113"/>
      <c r="E749" s="114"/>
      <c r="F749" s="115"/>
      <c r="G749" s="116"/>
      <c r="H749" s="116"/>
      <c r="I749" s="116"/>
      <c r="J749" s="115"/>
      <c r="K749" s="117"/>
      <c r="M749" s="118"/>
      <c r="O749" s="118"/>
      <c r="P749" s="118"/>
      <c r="Q749" s="118"/>
      <c r="R749" s="119"/>
      <c r="S749" s="120"/>
    </row>
    <row r="750" spans="3:19" ht="12.75">
      <c r="C750" s="113"/>
      <c r="E750" s="114"/>
      <c r="F750" s="115"/>
      <c r="G750" s="116"/>
      <c r="H750" s="116"/>
      <c r="I750" s="116"/>
      <c r="J750" s="115"/>
      <c r="K750" s="117"/>
      <c r="M750" s="118"/>
      <c r="O750" s="118"/>
      <c r="P750" s="118"/>
      <c r="Q750" s="118"/>
      <c r="R750" s="119"/>
      <c r="S750" s="120"/>
    </row>
    <row r="751" spans="3:19" ht="12.75">
      <c r="C751" s="113"/>
      <c r="E751" s="114"/>
      <c r="F751" s="115"/>
      <c r="G751" s="116"/>
      <c r="H751" s="116"/>
      <c r="I751" s="116"/>
      <c r="J751" s="115"/>
      <c r="K751" s="117"/>
      <c r="M751" s="118"/>
      <c r="O751" s="118"/>
      <c r="P751" s="118"/>
      <c r="Q751" s="118"/>
      <c r="R751" s="119"/>
      <c r="S751" s="120"/>
    </row>
    <row r="752" spans="3:19" ht="12.75">
      <c r="C752" s="113"/>
      <c r="E752" s="114"/>
      <c r="F752" s="115"/>
      <c r="G752" s="116"/>
      <c r="H752" s="116"/>
      <c r="I752" s="116"/>
      <c r="J752" s="115"/>
      <c r="K752" s="117"/>
      <c r="M752" s="118"/>
      <c r="O752" s="118"/>
      <c r="P752" s="118"/>
      <c r="Q752" s="118"/>
      <c r="R752" s="119"/>
      <c r="S752" s="120"/>
    </row>
    <row r="753" spans="3:19" ht="12.75">
      <c r="C753" s="113"/>
      <c r="E753" s="114"/>
      <c r="F753" s="115"/>
      <c r="G753" s="116"/>
      <c r="H753" s="116"/>
      <c r="I753" s="116"/>
      <c r="J753" s="115"/>
      <c r="K753" s="117"/>
      <c r="M753" s="118"/>
      <c r="O753" s="118"/>
      <c r="P753" s="118"/>
      <c r="Q753" s="118"/>
      <c r="R753" s="119"/>
      <c r="S753" s="120"/>
    </row>
    <row r="754" spans="3:19" ht="12.75">
      <c r="C754" s="113"/>
      <c r="E754" s="114"/>
      <c r="F754" s="115"/>
      <c r="G754" s="116"/>
      <c r="H754" s="116"/>
      <c r="I754" s="116"/>
      <c r="J754" s="115"/>
      <c r="K754" s="117"/>
      <c r="M754" s="118"/>
      <c r="O754" s="118"/>
      <c r="P754" s="118"/>
      <c r="Q754" s="118"/>
      <c r="R754" s="119"/>
      <c r="S754" s="120"/>
    </row>
    <row r="755" spans="3:19" ht="12.75">
      <c r="C755" s="113"/>
      <c r="E755" s="114"/>
      <c r="F755" s="115"/>
      <c r="G755" s="116"/>
      <c r="H755" s="116"/>
      <c r="I755" s="116"/>
      <c r="J755" s="115"/>
      <c r="K755" s="117"/>
      <c r="M755" s="118"/>
      <c r="O755" s="118"/>
      <c r="P755" s="118"/>
      <c r="Q755" s="118"/>
      <c r="R755" s="119"/>
      <c r="S755" s="120"/>
    </row>
    <row r="756" spans="3:19" ht="12.75">
      <c r="C756" s="113"/>
      <c r="E756" s="114"/>
      <c r="F756" s="115"/>
      <c r="G756" s="116"/>
      <c r="H756" s="116"/>
      <c r="I756" s="116"/>
      <c r="J756" s="115"/>
      <c r="K756" s="117"/>
      <c r="M756" s="118"/>
      <c r="O756" s="118"/>
      <c r="P756" s="118"/>
      <c r="Q756" s="118"/>
      <c r="R756" s="119"/>
      <c r="S756" s="120"/>
    </row>
    <row r="757" spans="3:19" ht="12.75">
      <c r="C757" s="113"/>
      <c r="E757" s="114"/>
      <c r="F757" s="115"/>
      <c r="G757" s="116"/>
      <c r="H757" s="116"/>
      <c r="I757" s="116"/>
      <c r="J757" s="115"/>
      <c r="K757" s="117"/>
      <c r="M757" s="118"/>
      <c r="O757" s="118"/>
      <c r="P757" s="118"/>
      <c r="Q757" s="118"/>
      <c r="R757" s="119"/>
      <c r="S757" s="120"/>
    </row>
    <row r="758" spans="3:19" ht="12.75">
      <c r="C758" s="113"/>
      <c r="E758" s="114"/>
      <c r="F758" s="115"/>
      <c r="G758" s="116"/>
      <c r="H758" s="116"/>
      <c r="I758" s="116"/>
      <c r="J758" s="115"/>
      <c r="K758" s="117"/>
      <c r="M758" s="118"/>
      <c r="O758" s="118"/>
      <c r="P758" s="118"/>
      <c r="Q758" s="118"/>
      <c r="R758" s="119"/>
      <c r="S758" s="120"/>
    </row>
    <row r="759" spans="3:19" ht="12.75">
      <c r="C759" s="113"/>
      <c r="E759" s="114"/>
      <c r="F759" s="115"/>
      <c r="G759" s="116"/>
      <c r="H759" s="116"/>
      <c r="I759" s="116"/>
      <c r="J759" s="115"/>
      <c r="K759" s="117"/>
      <c r="M759" s="118"/>
      <c r="O759" s="118"/>
      <c r="P759" s="118"/>
      <c r="Q759" s="118"/>
      <c r="R759" s="119"/>
      <c r="S759" s="120"/>
    </row>
    <row r="760" spans="3:19" ht="12.75">
      <c r="C760" s="113"/>
      <c r="E760" s="114"/>
      <c r="F760" s="115"/>
      <c r="G760" s="116"/>
      <c r="H760" s="116"/>
      <c r="I760" s="116"/>
      <c r="J760" s="115"/>
      <c r="K760" s="117"/>
      <c r="M760" s="118"/>
      <c r="O760" s="118"/>
      <c r="P760" s="118"/>
      <c r="Q760" s="118"/>
      <c r="R760" s="119"/>
      <c r="S760" s="120"/>
    </row>
    <row r="761" spans="3:19" ht="12.75">
      <c r="C761" s="113"/>
      <c r="E761" s="114"/>
      <c r="F761" s="115"/>
      <c r="G761" s="116"/>
      <c r="H761" s="116"/>
      <c r="I761" s="116"/>
      <c r="J761" s="115"/>
      <c r="K761" s="117"/>
      <c r="M761" s="118"/>
      <c r="O761" s="118"/>
      <c r="P761" s="118"/>
      <c r="Q761" s="118"/>
      <c r="R761" s="119"/>
      <c r="S761" s="120"/>
    </row>
    <row r="762" spans="3:19" ht="12.75">
      <c r="C762" s="113"/>
      <c r="E762" s="114"/>
      <c r="F762" s="115"/>
      <c r="G762" s="116"/>
      <c r="H762" s="116"/>
      <c r="I762" s="116"/>
      <c r="J762" s="115"/>
      <c r="K762" s="117"/>
      <c r="M762" s="118"/>
      <c r="O762" s="118"/>
      <c r="P762" s="118"/>
      <c r="Q762" s="118"/>
      <c r="R762" s="119"/>
      <c r="S762" s="120"/>
    </row>
    <row r="763" spans="3:19" ht="12.75">
      <c r="C763" s="113"/>
      <c r="E763" s="114"/>
      <c r="F763" s="115"/>
      <c r="G763" s="116"/>
      <c r="H763" s="116"/>
      <c r="I763" s="116"/>
      <c r="J763" s="115"/>
      <c r="K763" s="117"/>
      <c r="M763" s="118"/>
      <c r="O763" s="118"/>
      <c r="P763" s="118"/>
      <c r="Q763" s="118"/>
      <c r="R763" s="119"/>
      <c r="S763" s="120"/>
    </row>
    <row r="764" spans="3:19" ht="12.75">
      <c r="C764" s="113"/>
      <c r="E764" s="114"/>
      <c r="F764" s="115"/>
      <c r="G764" s="116"/>
      <c r="H764" s="116"/>
      <c r="I764" s="116"/>
      <c r="J764" s="115"/>
      <c r="K764" s="117"/>
      <c r="M764" s="118"/>
      <c r="O764" s="118"/>
      <c r="P764" s="118"/>
      <c r="Q764" s="118"/>
      <c r="R764" s="119"/>
      <c r="S764" s="120"/>
    </row>
    <row r="765" spans="3:19" ht="12.75">
      <c r="C765" s="113"/>
      <c r="E765" s="114"/>
      <c r="F765" s="115"/>
      <c r="G765" s="116"/>
      <c r="H765" s="116"/>
      <c r="I765" s="116"/>
      <c r="J765" s="115"/>
      <c r="K765" s="117"/>
      <c r="M765" s="118"/>
      <c r="O765" s="118"/>
      <c r="P765" s="118"/>
      <c r="Q765" s="118"/>
      <c r="R765" s="119"/>
      <c r="S765" s="120"/>
    </row>
    <row r="766" spans="3:19" ht="12.75">
      <c r="C766" s="113"/>
      <c r="E766" s="114"/>
      <c r="F766" s="115"/>
      <c r="G766" s="116"/>
      <c r="H766" s="116"/>
      <c r="I766" s="116"/>
      <c r="J766" s="115"/>
      <c r="K766" s="117"/>
      <c r="M766" s="118"/>
      <c r="O766" s="118"/>
      <c r="P766" s="118"/>
      <c r="Q766" s="118"/>
      <c r="R766" s="119"/>
      <c r="S766" s="120"/>
    </row>
    <row r="767" spans="3:19" ht="12.75">
      <c r="C767" s="113"/>
      <c r="E767" s="114"/>
      <c r="F767" s="115"/>
      <c r="G767" s="116"/>
      <c r="H767" s="116"/>
      <c r="I767" s="116"/>
      <c r="J767" s="115"/>
      <c r="K767" s="117"/>
      <c r="M767" s="118"/>
      <c r="O767" s="118"/>
      <c r="P767" s="118"/>
      <c r="Q767" s="118"/>
      <c r="R767" s="119"/>
      <c r="S767" s="120"/>
    </row>
    <row r="768" spans="3:19" ht="12.75">
      <c r="C768" s="113"/>
      <c r="E768" s="114"/>
      <c r="F768" s="115"/>
      <c r="G768" s="116"/>
      <c r="H768" s="116"/>
      <c r="I768" s="116"/>
      <c r="J768" s="115"/>
      <c r="K768" s="117"/>
      <c r="M768" s="118"/>
      <c r="O768" s="118"/>
      <c r="P768" s="118"/>
      <c r="Q768" s="118"/>
      <c r="R768" s="119"/>
      <c r="S768" s="120"/>
    </row>
    <row r="769" spans="3:19" ht="12.75">
      <c r="C769" s="113"/>
      <c r="E769" s="114"/>
      <c r="F769" s="115"/>
      <c r="G769" s="116"/>
      <c r="H769" s="116"/>
      <c r="I769" s="116"/>
      <c r="J769" s="115"/>
      <c r="K769" s="117"/>
      <c r="M769" s="118"/>
      <c r="O769" s="118"/>
      <c r="P769" s="118"/>
      <c r="Q769" s="118"/>
      <c r="R769" s="119"/>
      <c r="S769" s="120"/>
    </row>
    <row r="770" spans="3:19" ht="12.75">
      <c r="C770" s="113"/>
      <c r="E770" s="114"/>
      <c r="F770" s="115"/>
      <c r="G770" s="116"/>
      <c r="H770" s="116"/>
      <c r="I770" s="116"/>
      <c r="J770" s="115"/>
      <c r="K770" s="117"/>
      <c r="M770" s="118"/>
      <c r="O770" s="118"/>
      <c r="P770" s="118"/>
      <c r="Q770" s="118"/>
      <c r="R770" s="119"/>
      <c r="S770" s="120"/>
    </row>
    <row r="771" spans="3:19" ht="12.75">
      <c r="C771" s="113"/>
      <c r="E771" s="114"/>
      <c r="F771" s="115"/>
      <c r="G771" s="116"/>
      <c r="H771" s="116"/>
      <c r="I771" s="116"/>
      <c r="J771" s="115"/>
      <c r="K771" s="117"/>
      <c r="M771" s="118"/>
      <c r="O771" s="118"/>
      <c r="P771" s="118"/>
      <c r="Q771" s="118"/>
      <c r="R771" s="119"/>
      <c r="S771" s="120"/>
    </row>
    <row r="772" spans="3:19" ht="12.75">
      <c r="C772" s="113"/>
      <c r="E772" s="114"/>
      <c r="F772" s="115"/>
      <c r="G772" s="116"/>
      <c r="H772" s="116"/>
      <c r="I772" s="116"/>
      <c r="J772" s="115"/>
      <c r="K772" s="117"/>
      <c r="M772" s="118"/>
      <c r="O772" s="118"/>
      <c r="P772" s="118"/>
      <c r="Q772" s="118"/>
      <c r="R772" s="119"/>
      <c r="S772" s="120"/>
    </row>
    <row r="773" spans="3:19" ht="12.75">
      <c r="C773" s="113"/>
      <c r="E773" s="114"/>
      <c r="F773" s="115"/>
      <c r="G773" s="116"/>
      <c r="H773" s="116"/>
      <c r="I773" s="116"/>
      <c r="J773" s="115"/>
      <c r="K773" s="117"/>
      <c r="M773" s="118"/>
      <c r="O773" s="118"/>
      <c r="P773" s="118"/>
      <c r="Q773" s="118"/>
      <c r="R773" s="119"/>
      <c r="S773" s="120"/>
    </row>
    <row r="774" spans="3:19" ht="12.75">
      <c r="C774" s="113"/>
      <c r="E774" s="114"/>
      <c r="F774" s="115"/>
      <c r="G774" s="116"/>
      <c r="H774" s="116"/>
      <c r="I774" s="116"/>
      <c r="J774" s="115"/>
      <c r="K774" s="117"/>
      <c r="M774" s="118"/>
      <c r="O774" s="118"/>
      <c r="P774" s="118"/>
      <c r="Q774" s="118"/>
      <c r="R774" s="119"/>
      <c r="S774" s="120"/>
    </row>
    <row r="775" spans="3:19" ht="12.75">
      <c r="C775" s="113"/>
      <c r="E775" s="114"/>
      <c r="F775" s="115"/>
      <c r="G775" s="116"/>
      <c r="H775" s="116"/>
      <c r="I775" s="116"/>
      <c r="J775" s="115"/>
      <c r="K775" s="117"/>
      <c r="M775" s="118"/>
      <c r="O775" s="118"/>
      <c r="P775" s="118"/>
      <c r="Q775" s="118"/>
      <c r="R775" s="119"/>
      <c r="S775" s="120"/>
    </row>
    <row r="776" spans="3:19" ht="12.75">
      <c r="C776" s="113"/>
      <c r="E776" s="114"/>
      <c r="F776" s="115"/>
      <c r="G776" s="116"/>
      <c r="H776" s="116"/>
      <c r="I776" s="116"/>
      <c r="J776" s="115"/>
      <c r="K776" s="117"/>
      <c r="M776" s="118"/>
      <c r="O776" s="118"/>
      <c r="P776" s="118"/>
      <c r="Q776" s="118"/>
      <c r="R776" s="119"/>
      <c r="S776" s="120"/>
    </row>
    <row r="777" spans="3:19" ht="12.75">
      <c r="C777" s="113"/>
      <c r="E777" s="114"/>
      <c r="F777" s="115"/>
      <c r="G777" s="116"/>
      <c r="H777" s="116"/>
      <c r="I777" s="116"/>
      <c r="J777" s="115"/>
      <c r="K777" s="117"/>
      <c r="M777" s="118"/>
      <c r="O777" s="118"/>
      <c r="P777" s="118"/>
      <c r="Q777" s="118"/>
      <c r="R777" s="119"/>
      <c r="S777" s="120"/>
    </row>
    <row r="778" spans="3:19" ht="12.75">
      <c r="C778" s="113"/>
      <c r="E778" s="114"/>
      <c r="F778" s="115"/>
      <c r="G778" s="116"/>
      <c r="H778" s="116"/>
      <c r="I778" s="116"/>
      <c r="J778" s="115"/>
      <c r="K778" s="117"/>
      <c r="M778" s="118"/>
      <c r="O778" s="118"/>
      <c r="P778" s="118"/>
      <c r="Q778" s="118"/>
      <c r="R778" s="119"/>
      <c r="S778" s="120"/>
    </row>
    <row r="779" spans="3:19" ht="12.75">
      <c r="C779" s="113"/>
      <c r="E779" s="114"/>
      <c r="F779" s="115"/>
      <c r="G779" s="116"/>
      <c r="H779" s="116"/>
      <c r="I779" s="116"/>
      <c r="J779" s="115"/>
      <c r="K779" s="117"/>
      <c r="M779" s="118"/>
      <c r="O779" s="118"/>
      <c r="P779" s="118"/>
      <c r="Q779" s="118"/>
      <c r="R779" s="119"/>
      <c r="S779" s="120"/>
    </row>
    <row r="780" spans="3:19" ht="12.75">
      <c r="C780" s="113"/>
      <c r="E780" s="114"/>
      <c r="F780" s="115"/>
      <c r="G780" s="116"/>
      <c r="H780" s="116"/>
      <c r="I780" s="116"/>
      <c r="J780" s="115"/>
      <c r="K780" s="117"/>
      <c r="M780" s="118"/>
      <c r="O780" s="118"/>
      <c r="P780" s="118"/>
      <c r="Q780" s="118"/>
      <c r="R780" s="119"/>
      <c r="S780" s="120"/>
    </row>
    <row r="781" spans="3:19" ht="12.75">
      <c r="C781" s="113"/>
      <c r="E781" s="114"/>
      <c r="F781" s="115"/>
      <c r="G781" s="116"/>
      <c r="H781" s="116"/>
      <c r="I781" s="116"/>
      <c r="J781" s="115"/>
      <c r="K781" s="117"/>
      <c r="M781" s="118"/>
      <c r="O781" s="118"/>
      <c r="P781" s="118"/>
      <c r="Q781" s="118"/>
      <c r="R781" s="119"/>
      <c r="S781" s="120"/>
    </row>
    <row r="782" spans="3:19" ht="12.75">
      <c r="C782" s="113"/>
      <c r="E782" s="114"/>
      <c r="F782" s="115"/>
      <c r="G782" s="116"/>
      <c r="H782" s="116"/>
      <c r="I782" s="116"/>
      <c r="J782" s="115"/>
      <c r="K782" s="117"/>
      <c r="M782" s="118"/>
      <c r="O782" s="118"/>
      <c r="P782" s="118"/>
      <c r="Q782" s="118"/>
      <c r="R782" s="119"/>
      <c r="S782" s="120"/>
    </row>
    <row r="783" spans="3:19" ht="12.75">
      <c r="C783" s="113"/>
      <c r="E783" s="114"/>
      <c r="F783" s="115"/>
      <c r="G783" s="116"/>
      <c r="H783" s="116"/>
      <c r="I783" s="116"/>
      <c r="J783" s="115"/>
      <c r="K783" s="117"/>
      <c r="M783" s="118"/>
      <c r="O783" s="118"/>
      <c r="P783" s="118"/>
      <c r="Q783" s="118"/>
      <c r="R783" s="119"/>
      <c r="S783" s="120"/>
    </row>
    <row r="784" spans="3:19" ht="12.75">
      <c r="C784" s="113"/>
      <c r="E784" s="114"/>
      <c r="F784" s="115"/>
      <c r="G784" s="116"/>
      <c r="H784" s="116"/>
      <c r="I784" s="116"/>
      <c r="J784" s="115"/>
      <c r="K784" s="117"/>
      <c r="M784" s="118"/>
      <c r="O784" s="118"/>
      <c r="P784" s="118"/>
      <c r="Q784" s="118"/>
      <c r="R784" s="119"/>
      <c r="S784" s="120"/>
    </row>
    <row r="785" spans="3:19" ht="12.75">
      <c r="C785" s="113"/>
      <c r="E785" s="114"/>
      <c r="F785" s="115"/>
      <c r="G785" s="116"/>
      <c r="H785" s="116"/>
      <c r="I785" s="116"/>
      <c r="J785" s="115"/>
      <c r="K785" s="117"/>
      <c r="M785" s="118"/>
      <c r="O785" s="118"/>
      <c r="P785" s="118"/>
      <c r="Q785" s="118"/>
      <c r="R785" s="119"/>
      <c r="S785" s="120"/>
    </row>
    <row r="786" spans="3:19" ht="12.75">
      <c r="C786" s="113"/>
      <c r="E786" s="114"/>
      <c r="F786" s="115"/>
      <c r="G786" s="116"/>
      <c r="H786" s="116"/>
      <c r="I786" s="116"/>
      <c r="J786" s="115"/>
      <c r="K786" s="117"/>
      <c r="M786" s="118"/>
      <c r="O786" s="118"/>
      <c r="P786" s="118"/>
      <c r="Q786" s="118"/>
      <c r="R786" s="119"/>
      <c r="S786" s="120"/>
    </row>
    <row r="787" spans="3:19" ht="12.75">
      <c r="C787" s="113"/>
      <c r="E787" s="114"/>
      <c r="F787" s="115"/>
      <c r="G787" s="116"/>
      <c r="H787" s="116"/>
      <c r="I787" s="116"/>
      <c r="J787" s="115"/>
      <c r="K787" s="117"/>
      <c r="M787" s="118"/>
      <c r="O787" s="118"/>
      <c r="P787" s="118"/>
      <c r="Q787" s="118"/>
      <c r="R787" s="119"/>
      <c r="S787" s="120"/>
    </row>
    <row r="788" spans="3:19" ht="12.75">
      <c r="C788" s="113"/>
      <c r="E788" s="114"/>
      <c r="F788" s="115"/>
      <c r="G788" s="116"/>
      <c r="H788" s="116"/>
      <c r="I788" s="116"/>
      <c r="J788" s="115"/>
      <c r="K788" s="117"/>
      <c r="M788" s="118"/>
      <c r="O788" s="118"/>
      <c r="P788" s="118"/>
      <c r="Q788" s="118"/>
      <c r="R788" s="119"/>
      <c r="S788" s="120"/>
    </row>
    <row r="789" spans="3:19" ht="12.75">
      <c r="C789" s="113"/>
      <c r="E789" s="114"/>
      <c r="F789" s="115"/>
      <c r="G789" s="116"/>
      <c r="H789" s="116"/>
      <c r="I789" s="116"/>
      <c r="J789" s="115"/>
      <c r="K789" s="117"/>
      <c r="M789" s="118"/>
      <c r="O789" s="118"/>
      <c r="P789" s="118"/>
      <c r="Q789" s="118"/>
      <c r="R789" s="119"/>
      <c r="S789" s="120"/>
    </row>
    <row r="790" spans="3:19" ht="12.75">
      <c r="C790" s="113"/>
      <c r="E790" s="114"/>
      <c r="F790" s="115"/>
      <c r="G790" s="116"/>
      <c r="H790" s="116"/>
      <c r="I790" s="116"/>
      <c r="J790" s="115"/>
      <c r="K790" s="117"/>
      <c r="M790" s="118"/>
      <c r="O790" s="118"/>
      <c r="P790" s="118"/>
      <c r="Q790" s="118"/>
      <c r="R790" s="119"/>
      <c r="S790" s="120"/>
    </row>
    <row r="791" spans="3:19" ht="12.75">
      <c r="C791" s="113"/>
      <c r="E791" s="114"/>
      <c r="F791" s="115"/>
      <c r="G791" s="116"/>
      <c r="H791" s="116"/>
      <c r="I791" s="116"/>
      <c r="J791" s="115"/>
      <c r="K791" s="117"/>
      <c r="M791" s="118"/>
      <c r="O791" s="118"/>
      <c r="P791" s="118"/>
      <c r="Q791" s="118"/>
      <c r="R791" s="119"/>
      <c r="S791" s="120"/>
    </row>
    <row r="792" spans="3:19" ht="12.75">
      <c r="C792" s="113"/>
      <c r="E792" s="114"/>
      <c r="F792" s="115"/>
      <c r="G792" s="116"/>
      <c r="H792" s="116"/>
      <c r="I792" s="116"/>
      <c r="J792" s="115"/>
      <c r="K792" s="117"/>
      <c r="M792" s="118"/>
      <c r="O792" s="118"/>
      <c r="P792" s="118"/>
      <c r="Q792" s="118"/>
      <c r="R792" s="119"/>
      <c r="S792" s="120"/>
    </row>
    <row r="793" spans="3:19" ht="12.75">
      <c r="C793" s="113"/>
      <c r="E793" s="114"/>
      <c r="F793" s="115"/>
      <c r="G793" s="116"/>
      <c r="H793" s="116"/>
      <c r="I793" s="116"/>
      <c r="J793" s="115"/>
      <c r="K793" s="117"/>
      <c r="M793" s="118"/>
      <c r="O793" s="118"/>
      <c r="P793" s="118"/>
      <c r="Q793" s="118"/>
      <c r="R793" s="119"/>
      <c r="S793" s="120"/>
    </row>
    <row r="794" spans="3:19" ht="12.75">
      <c r="C794" s="113"/>
      <c r="E794" s="114"/>
      <c r="F794" s="115"/>
      <c r="G794" s="116"/>
      <c r="H794" s="116"/>
      <c r="I794" s="116"/>
      <c r="J794" s="115"/>
      <c r="K794" s="117"/>
      <c r="M794" s="118"/>
      <c r="O794" s="118"/>
      <c r="P794" s="118"/>
      <c r="Q794" s="118"/>
      <c r="R794" s="119"/>
      <c r="S794" s="120"/>
    </row>
    <row r="795" spans="3:19" ht="12.75">
      <c r="C795" s="113"/>
      <c r="E795" s="114"/>
      <c r="F795" s="115"/>
      <c r="G795" s="116"/>
      <c r="H795" s="116"/>
      <c r="I795" s="116"/>
      <c r="J795" s="115"/>
      <c r="K795" s="117"/>
      <c r="M795" s="118"/>
      <c r="O795" s="118"/>
      <c r="P795" s="118"/>
      <c r="Q795" s="118"/>
      <c r="R795" s="119"/>
      <c r="S795" s="120"/>
    </row>
    <row r="796" spans="3:19" ht="12.75">
      <c r="C796" s="113"/>
      <c r="E796" s="114"/>
      <c r="F796" s="115"/>
      <c r="G796" s="116"/>
      <c r="H796" s="116"/>
      <c r="I796" s="116"/>
      <c r="J796" s="115"/>
      <c r="K796" s="117"/>
      <c r="M796" s="118"/>
      <c r="O796" s="118"/>
      <c r="P796" s="118"/>
      <c r="Q796" s="118"/>
      <c r="R796" s="119"/>
      <c r="S796" s="120"/>
    </row>
    <row r="797" spans="3:19" ht="12.75">
      <c r="C797" s="113"/>
      <c r="E797" s="114"/>
      <c r="F797" s="115"/>
      <c r="G797" s="116"/>
      <c r="H797" s="116"/>
      <c r="I797" s="116"/>
      <c r="J797" s="115"/>
      <c r="K797" s="117"/>
      <c r="M797" s="118"/>
      <c r="O797" s="118"/>
      <c r="P797" s="118"/>
      <c r="Q797" s="118"/>
      <c r="R797" s="119"/>
      <c r="S797" s="120"/>
    </row>
    <row r="798" spans="3:19" ht="12.75">
      <c r="C798" s="113"/>
      <c r="E798" s="114"/>
      <c r="F798" s="115"/>
      <c r="G798" s="116"/>
      <c r="H798" s="116"/>
      <c r="I798" s="116"/>
      <c r="J798" s="115"/>
      <c r="K798" s="117"/>
      <c r="M798" s="118"/>
      <c r="O798" s="118"/>
      <c r="P798" s="118"/>
      <c r="Q798" s="118"/>
      <c r="R798" s="119"/>
      <c r="S798" s="120"/>
    </row>
    <row r="799" spans="3:19" ht="12.75">
      <c r="C799" s="113"/>
      <c r="E799" s="114"/>
      <c r="F799" s="115"/>
      <c r="G799" s="116"/>
      <c r="H799" s="116"/>
      <c r="I799" s="116"/>
      <c r="J799" s="115"/>
      <c r="K799" s="117"/>
      <c r="M799" s="118"/>
      <c r="O799" s="118"/>
      <c r="P799" s="118"/>
      <c r="Q799" s="118"/>
      <c r="R799" s="119"/>
      <c r="S799" s="120"/>
    </row>
    <row r="800" spans="3:19" ht="12.75">
      <c r="C800" s="113"/>
      <c r="E800" s="114"/>
      <c r="F800" s="115"/>
      <c r="G800" s="116"/>
      <c r="H800" s="116"/>
      <c r="I800" s="116"/>
      <c r="J800" s="115"/>
      <c r="K800" s="117"/>
      <c r="M800" s="118"/>
      <c r="O800" s="118"/>
      <c r="P800" s="118"/>
      <c r="Q800" s="118"/>
      <c r="R800" s="119"/>
      <c r="S800" s="120"/>
    </row>
    <row r="801" spans="3:19" ht="12.75">
      <c r="C801" s="113"/>
      <c r="E801" s="114"/>
      <c r="F801" s="115"/>
      <c r="G801" s="116"/>
      <c r="H801" s="116"/>
      <c r="I801" s="116"/>
      <c r="J801" s="115"/>
      <c r="K801" s="117"/>
      <c r="M801" s="118"/>
      <c r="O801" s="118"/>
      <c r="P801" s="118"/>
      <c r="Q801" s="118"/>
      <c r="R801" s="119"/>
      <c r="S801" s="120"/>
    </row>
    <row r="802" spans="3:19" ht="12.75">
      <c r="C802" s="113"/>
      <c r="E802" s="114"/>
      <c r="F802" s="115"/>
      <c r="G802" s="116"/>
      <c r="H802" s="116"/>
      <c r="I802" s="116"/>
      <c r="J802" s="115"/>
      <c r="K802" s="117"/>
      <c r="M802" s="118"/>
      <c r="O802" s="118"/>
      <c r="P802" s="118"/>
      <c r="Q802" s="118"/>
      <c r="R802" s="119"/>
      <c r="S802" s="120"/>
    </row>
    <row r="803" spans="3:19" ht="12.75">
      <c r="C803" s="113"/>
      <c r="E803" s="114"/>
      <c r="F803" s="115"/>
      <c r="G803" s="116"/>
      <c r="H803" s="116"/>
      <c r="I803" s="116"/>
      <c r="J803" s="115"/>
      <c r="K803" s="117"/>
      <c r="M803" s="118"/>
      <c r="O803" s="118"/>
      <c r="P803" s="118"/>
      <c r="Q803" s="118"/>
      <c r="R803" s="119"/>
      <c r="S803" s="120"/>
    </row>
    <row r="804" spans="3:19" ht="12.75">
      <c r="C804" s="113"/>
      <c r="E804" s="114"/>
      <c r="F804" s="115"/>
      <c r="G804" s="116"/>
      <c r="H804" s="116"/>
      <c r="I804" s="116"/>
      <c r="J804" s="115"/>
      <c r="K804" s="117"/>
      <c r="M804" s="118"/>
      <c r="O804" s="118"/>
      <c r="P804" s="118"/>
      <c r="Q804" s="118"/>
      <c r="R804" s="119"/>
      <c r="S804" s="120"/>
    </row>
    <row r="805" spans="3:19" ht="12.75">
      <c r="C805" s="113"/>
      <c r="E805" s="114"/>
      <c r="F805" s="115"/>
      <c r="G805" s="116"/>
      <c r="H805" s="116"/>
      <c r="I805" s="116"/>
      <c r="J805" s="115"/>
      <c r="K805" s="117"/>
      <c r="M805" s="118"/>
      <c r="O805" s="118"/>
      <c r="P805" s="118"/>
      <c r="Q805" s="118"/>
      <c r="R805" s="119"/>
      <c r="S805" s="120"/>
    </row>
    <row r="806" spans="3:19" ht="12.75">
      <c r="C806" s="113"/>
      <c r="E806" s="114"/>
      <c r="F806" s="115"/>
      <c r="G806" s="116"/>
      <c r="H806" s="116"/>
      <c r="I806" s="116"/>
      <c r="J806" s="115"/>
      <c r="K806" s="117"/>
      <c r="M806" s="118"/>
      <c r="O806" s="118"/>
      <c r="P806" s="118"/>
      <c r="Q806" s="118"/>
      <c r="R806" s="119"/>
      <c r="S806" s="120"/>
    </row>
    <row r="807" spans="3:19" ht="12.75">
      <c r="C807" s="113"/>
      <c r="E807" s="114"/>
      <c r="F807" s="115"/>
      <c r="G807" s="116"/>
      <c r="H807" s="116"/>
      <c r="I807" s="116"/>
      <c r="J807" s="115"/>
      <c r="K807" s="117"/>
      <c r="M807" s="118"/>
      <c r="O807" s="118"/>
      <c r="P807" s="118"/>
      <c r="Q807" s="118"/>
      <c r="R807" s="119"/>
      <c r="S807" s="120"/>
    </row>
    <row r="808" spans="3:19" ht="12.75">
      <c r="C808" s="113"/>
      <c r="E808" s="114"/>
      <c r="F808" s="115"/>
      <c r="G808" s="116"/>
      <c r="H808" s="116"/>
      <c r="I808" s="116"/>
      <c r="J808" s="115"/>
      <c r="K808" s="117"/>
      <c r="M808" s="118"/>
      <c r="O808" s="118"/>
      <c r="P808" s="118"/>
      <c r="Q808" s="118"/>
      <c r="R808" s="119"/>
      <c r="S808" s="120"/>
    </row>
    <row r="809" spans="3:19" ht="12.75">
      <c r="C809" s="113"/>
      <c r="E809" s="114"/>
      <c r="F809" s="115"/>
      <c r="G809" s="116"/>
      <c r="H809" s="116"/>
      <c r="I809" s="116"/>
      <c r="J809" s="115"/>
      <c r="K809" s="117"/>
      <c r="M809" s="118"/>
      <c r="O809" s="118"/>
      <c r="P809" s="118"/>
      <c r="Q809" s="118"/>
      <c r="R809" s="119"/>
      <c r="S809" s="120"/>
    </row>
    <row r="810" spans="3:19" ht="12.75">
      <c r="C810" s="113"/>
      <c r="E810" s="114"/>
      <c r="F810" s="115"/>
      <c r="G810" s="116"/>
      <c r="H810" s="116"/>
      <c r="I810" s="116"/>
      <c r="J810" s="115"/>
      <c r="K810" s="117"/>
      <c r="M810" s="118"/>
      <c r="O810" s="118"/>
      <c r="P810" s="118"/>
      <c r="Q810" s="118"/>
      <c r="R810" s="119"/>
      <c r="S810" s="120"/>
    </row>
    <row r="811" spans="3:19" ht="12.75">
      <c r="C811" s="113"/>
      <c r="E811" s="114"/>
      <c r="F811" s="115"/>
      <c r="G811" s="116"/>
      <c r="H811" s="116"/>
      <c r="I811" s="116"/>
      <c r="J811" s="115"/>
      <c r="K811" s="117"/>
      <c r="M811" s="118"/>
      <c r="O811" s="118"/>
      <c r="P811" s="118"/>
      <c r="Q811" s="118"/>
      <c r="R811" s="119"/>
      <c r="S811" s="120"/>
    </row>
    <row r="812" spans="3:19" ht="12.75">
      <c r="C812" s="113"/>
      <c r="E812" s="114"/>
      <c r="F812" s="115"/>
      <c r="G812" s="116"/>
      <c r="H812" s="116"/>
      <c r="I812" s="116"/>
      <c r="J812" s="115"/>
      <c r="K812" s="117"/>
      <c r="M812" s="118"/>
      <c r="O812" s="118"/>
      <c r="P812" s="118"/>
      <c r="Q812" s="118"/>
      <c r="R812" s="119"/>
      <c r="S812" s="120"/>
    </row>
    <row r="813" spans="3:19" ht="12.75">
      <c r="C813" s="113"/>
      <c r="E813" s="114"/>
      <c r="F813" s="115"/>
      <c r="G813" s="116"/>
      <c r="H813" s="116"/>
      <c r="I813" s="116"/>
      <c r="J813" s="115"/>
      <c r="K813" s="117"/>
      <c r="M813" s="118"/>
      <c r="O813" s="118"/>
      <c r="P813" s="118"/>
      <c r="Q813" s="118"/>
      <c r="R813" s="119"/>
      <c r="S813" s="120"/>
    </row>
    <row r="814" spans="3:19" ht="12.75">
      <c r="C814" s="113"/>
      <c r="E814" s="114"/>
      <c r="F814" s="115"/>
      <c r="G814" s="116"/>
      <c r="H814" s="116"/>
      <c r="I814" s="116"/>
      <c r="J814" s="115"/>
      <c r="K814" s="117"/>
      <c r="M814" s="118"/>
      <c r="O814" s="118"/>
      <c r="P814" s="118"/>
      <c r="Q814" s="118"/>
      <c r="R814" s="119"/>
      <c r="S814" s="120"/>
    </row>
    <row r="815" spans="3:19" ht="12.75">
      <c r="C815" s="113"/>
      <c r="E815" s="114"/>
      <c r="F815" s="115"/>
      <c r="G815" s="116"/>
      <c r="H815" s="116"/>
      <c r="I815" s="116"/>
      <c r="J815" s="115"/>
      <c r="K815" s="117"/>
      <c r="M815" s="118"/>
      <c r="O815" s="118"/>
      <c r="P815" s="118"/>
      <c r="Q815" s="118"/>
      <c r="R815" s="119"/>
      <c r="S815" s="120"/>
    </row>
    <row r="816" spans="3:19" ht="12.75">
      <c r="C816" s="113"/>
      <c r="E816" s="114"/>
      <c r="F816" s="115"/>
      <c r="G816" s="116"/>
      <c r="H816" s="116"/>
      <c r="I816" s="116"/>
      <c r="J816" s="115"/>
      <c r="K816" s="117"/>
      <c r="M816" s="118"/>
      <c r="O816" s="118"/>
      <c r="P816" s="118"/>
      <c r="Q816" s="118"/>
      <c r="R816" s="119"/>
      <c r="S816" s="120"/>
    </row>
    <row r="817" spans="3:19" ht="12.75">
      <c r="C817" s="113"/>
      <c r="E817" s="114"/>
      <c r="F817" s="115"/>
      <c r="G817" s="116"/>
      <c r="H817" s="116"/>
      <c r="I817" s="116"/>
      <c r="J817" s="115"/>
      <c r="K817" s="117"/>
      <c r="M817" s="118"/>
      <c r="O817" s="118"/>
      <c r="P817" s="118"/>
      <c r="Q817" s="118"/>
      <c r="R817" s="119"/>
      <c r="S817" s="120"/>
    </row>
    <row r="818" spans="3:19" ht="12.75">
      <c r="C818" s="113"/>
      <c r="E818" s="114"/>
      <c r="F818" s="115"/>
      <c r="G818" s="116"/>
      <c r="H818" s="116"/>
      <c r="I818" s="116"/>
      <c r="J818" s="115"/>
      <c r="K818" s="117"/>
      <c r="M818" s="118"/>
      <c r="O818" s="118"/>
      <c r="P818" s="118"/>
      <c r="Q818" s="118"/>
      <c r="R818" s="119"/>
      <c r="S818" s="120"/>
    </row>
    <row r="819" spans="3:19" ht="12.75">
      <c r="C819" s="113"/>
      <c r="E819" s="114"/>
      <c r="F819" s="115"/>
      <c r="G819" s="116"/>
      <c r="H819" s="116"/>
      <c r="I819" s="116"/>
      <c r="J819" s="115"/>
      <c r="K819" s="117"/>
      <c r="M819" s="118"/>
      <c r="O819" s="118"/>
      <c r="P819" s="118"/>
      <c r="Q819" s="118"/>
      <c r="R819" s="119"/>
      <c r="S819" s="120"/>
    </row>
    <row r="820" spans="3:19" ht="12.75">
      <c r="C820" s="113"/>
      <c r="E820" s="114"/>
      <c r="F820" s="115"/>
      <c r="G820" s="116"/>
      <c r="H820" s="116"/>
      <c r="I820" s="116"/>
      <c r="J820" s="115"/>
      <c r="K820" s="117"/>
      <c r="M820" s="118"/>
      <c r="O820" s="118"/>
      <c r="P820" s="118"/>
      <c r="Q820" s="118"/>
      <c r="R820" s="119"/>
      <c r="S820" s="120"/>
    </row>
    <row r="821" spans="3:19" ht="12.75">
      <c r="C821" s="113"/>
      <c r="E821" s="114"/>
      <c r="F821" s="115"/>
      <c r="G821" s="116"/>
      <c r="H821" s="116"/>
      <c r="I821" s="116"/>
      <c r="J821" s="115"/>
      <c r="K821" s="117"/>
      <c r="M821" s="118"/>
      <c r="O821" s="118"/>
      <c r="P821" s="118"/>
      <c r="Q821" s="118"/>
      <c r="R821" s="119"/>
      <c r="S821" s="120"/>
    </row>
    <row r="822" spans="3:19" ht="12.75">
      <c r="C822" s="113"/>
      <c r="E822" s="114"/>
      <c r="F822" s="115"/>
      <c r="G822" s="116"/>
      <c r="H822" s="116"/>
      <c r="I822" s="116"/>
      <c r="J822" s="115"/>
      <c r="K822" s="117"/>
      <c r="M822" s="118"/>
      <c r="O822" s="118"/>
      <c r="P822" s="118"/>
      <c r="Q822" s="118"/>
      <c r="R822" s="119"/>
      <c r="S822" s="120"/>
    </row>
    <row r="823" spans="3:19" ht="12.75">
      <c r="C823" s="113"/>
      <c r="E823" s="114"/>
      <c r="F823" s="115"/>
      <c r="G823" s="116"/>
      <c r="H823" s="116"/>
      <c r="I823" s="116"/>
      <c r="J823" s="115"/>
      <c r="K823" s="117"/>
      <c r="M823" s="118"/>
      <c r="O823" s="118"/>
      <c r="P823" s="118"/>
      <c r="Q823" s="118"/>
      <c r="R823" s="119"/>
      <c r="S823" s="120"/>
    </row>
    <row r="824" spans="3:19" ht="12.75">
      <c r="C824" s="113"/>
      <c r="E824" s="114"/>
      <c r="F824" s="115"/>
      <c r="G824" s="116"/>
      <c r="H824" s="116"/>
      <c r="I824" s="116"/>
      <c r="J824" s="115"/>
      <c r="K824" s="117"/>
      <c r="M824" s="118"/>
      <c r="O824" s="118"/>
      <c r="P824" s="118"/>
      <c r="Q824" s="118"/>
      <c r="R824" s="119"/>
      <c r="S824" s="120"/>
    </row>
    <row r="825" spans="3:19" ht="12.75">
      <c r="C825" s="113"/>
      <c r="E825" s="114"/>
      <c r="F825" s="115"/>
      <c r="G825" s="116"/>
      <c r="H825" s="116"/>
      <c r="I825" s="116"/>
      <c r="J825" s="115"/>
      <c r="K825" s="117"/>
      <c r="M825" s="118"/>
      <c r="O825" s="118"/>
      <c r="P825" s="118"/>
      <c r="Q825" s="118"/>
      <c r="R825" s="119"/>
      <c r="S825" s="120"/>
    </row>
    <row r="826" spans="3:19" ht="12.75">
      <c r="C826" s="113"/>
      <c r="E826" s="114"/>
      <c r="F826" s="115"/>
      <c r="G826" s="116"/>
      <c r="H826" s="116"/>
      <c r="I826" s="116"/>
      <c r="J826" s="115"/>
      <c r="K826" s="117"/>
      <c r="M826" s="118"/>
      <c r="O826" s="118"/>
      <c r="P826" s="118"/>
      <c r="Q826" s="118"/>
      <c r="R826" s="119"/>
      <c r="S826" s="120"/>
    </row>
    <row r="827" spans="3:19" ht="12.75">
      <c r="C827" s="113"/>
      <c r="E827" s="114"/>
      <c r="F827" s="115"/>
      <c r="G827" s="116"/>
      <c r="H827" s="116"/>
      <c r="I827" s="116"/>
      <c r="J827" s="115"/>
      <c r="K827" s="117"/>
      <c r="M827" s="118"/>
      <c r="O827" s="118"/>
      <c r="P827" s="118"/>
      <c r="Q827" s="118"/>
      <c r="R827" s="119"/>
      <c r="S827" s="120"/>
    </row>
    <row r="828" spans="3:19" ht="12.75">
      <c r="C828" s="113"/>
      <c r="E828" s="114"/>
      <c r="F828" s="115"/>
      <c r="G828" s="116"/>
      <c r="H828" s="116"/>
      <c r="I828" s="116"/>
      <c r="J828" s="115"/>
      <c r="K828" s="117"/>
      <c r="M828" s="118"/>
      <c r="O828" s="118"/>
      <c r="P828" s="118"/>
      <c r="Q828" s="118"/>
      <c r="R828" s="119"/>
      <c r="S828" s="120"/>
    </row>
    <row r="829" spans="3:19" ht="12.75">
      <c r="C829" s="113"/>
      <c r="E829" s="114"/>
      <c r="F829" s="115"/>
      <c r="G829" s="116"/>
      <c r="H829" s="116"/>
      <c r="I829" s="116"/>
      <c r="J829" s="115"/>
      <c r="K829" s="117"/>
      <c r="M829" s="118"/>
      <c r="O829" s="118"/>
      <c r="P829" s="118"/>
      <c r="Q829" s="118"/>
      <c r="R829" s="119"/>
      <c r="S829" s="120"/>
    </row>
    <row r="830" spans="3:19" ht="12.75">
      <c r="C830" s="113"/>
      <c r="E830" s="114"/>
      <c r="F830" s="115"/>
      <c r="G830" s="116"/>
      <c r="H830" s="116"/>
      <c r="I830" s="116"/>
      <c r="J830" s="115"/>
      <c r="K830" s="117"/>
      <c r="M830" s="118"/>
      <c r="O830" s="118"/>
      <c r="P830" s="118"/>
      <c r="Q830" s="118"/>
      <c r="R830" s="119"/>
      <c r="S830" s="120"/>
    </row>
    <row r="831" spans="3:19" ht="12.75">
      <c r="C831" s="113"/>
      <c r="E831" s="114"/>
      <c r="F831" s="115"/>
      <c r="G831" s="116"/>
      <c r="H831" s="116"/>
      <c r="I831" s="116"/>
      <c r="J831" s="115"/>
      <c r="K831" s="117"/>
      <c r="M831" s="118"/>
      <c r="O831" s="118"/>
      <c r="P831" s="118"/>
      <c r="Q831" s="118"/>
      <c r="R831" s="119"/>
      <c r="S831" s="120"/>
    </row>
    <row r="832" spans="3:19" ht="12.75">
      <c r="C832" s="113"/>
      <c r="E832" s="114"/>
      <c r="F832" s="115"/>
      <c r="G832" s="116"/>
      <c r="H832" s="116"/>
      <c r="I832" s="116"/>
      <c r="J832" s="115"/>
      <c r="K832" s="117"/>
      <c r="M832" s="118"/>
      <c r="O832" s="118"/>
      <c r="P832" s="118"/>
      <c r="Q832" s="118"/>
      <c r="R832" s="119"/>
      <c r="S832" s="120"/>
    </row>
    <row r="833" spans="3:19" ht="12.75">
      <c r="C833" s="113"/>
      <c r="E833" s="114"/>
      <c r="F833" s="115"/>
      <c r="G833" s="116"/>
      <c r="H833" s="116"/>
      <c r="I833" s="116"/>
      <c r="J833" s="115"/>
      <c r="K833" s="117"/>
      <c r="M833" s="118"/>
      <c r="O833" s="118"/>
      <c r="P833" s="118"/>
      <c r="Q833" s="118"/>
      <c r="R833" s="119"/>
      <c r="S833" s="120"/>
    </row>
    <row r="834" spans="3:19" ht="12.75">
      <c r="C834" s="113"/>
      <c r="E834" s="114"/>
      <c r="F834" s="115"/>
      <c r="G834" s="116"/>
      <c r="H834" s="116"/>
      <c r="I834" s="116"/>
      <c r="J834" s="115"/>
      <c r="K834" s="117"/>
      <c r="M834" s="118"/>
      <c r="O834" s="118"/>
      <c r="P834" s="118"/>
      <c r="Q834" s="118"/>
      <c r="R834" s="119"/>
      <c r="S834" s="120"/>
    </row>
    <row r="835" spans="3:19" ht="12.75">
      <c r="C835" s="113"/>
      <c r="E835" s="114"/>
      <c r="F835" s="115"/>
      <c r="G835" s="116"/>
      <c r="H835" s="116"/>
      <c r="I835" s="116"/>
      <c r="J835" s="115"/>
      <c r="K835" s="117"/>
      <c r="M835" s="118"/>
      <c r="O835" s="118"/>
      <c r="P835" s="118"/>
      <c r="Q835" s="118"/>
      <c r="R835" s="119"/>
      <c r="S835" s="120"/>
    </row>
    <row r="836" spans="3:19" ht="12.75">
      <c r="C836" s="113"/>
      <c r="E836" s="114"/>
      <c r="F836" s="115"/>
      <c r="G836" s="116"/>
      <c r="H836" s="116"/>
      <c r="I836" s="116"/>
      <c r="J836" s="115"/>
      <c r="K836" s="117"/>
      <c r="M836" s="118"/>
      <c r="O836" s="118"/>
      <c r="P836" s="118"/>
      <c r="Q836" s="118"/>
      <c r="R836" s="119"/>
      <c r="S836" s="120"/>
    </row>
    <row r="837" spans="3:19" ht="12.75">
      <c r="C837" s="113"/>
      <c r="E837" s="114"/>
      <c r="F837" s="115"/>
      <c r="G837" s="116"/>
      <c r="H837" s="116"/>
      <c r="I837" s="116"/>
      <c r="J837" s="115"/>
      <c r="K837" s="117"/>
      <c r="M837" s="118"/>
      <c r="O837" s="118"/>
      <c r="P837" s="118"/>
      <c r="Q837" s="118"/>
      <c r="R837" s="119"/>
      <c r="S837" s="120"/>
    </row>
    <row r="838" spans="3:19" ht="12.75">
      <c r="C838" s="113"/>
      <c r="E838" s="114"/>
      <c r="F838" s="115"/>
      <c r="G838" s="116"/>
      <c r="H838" s="116"/>
      <c r="I838" s="116"/>
      <c r="J838" s="115"/>
      <c r="K838" s="117"/>
      <c r="M838" s="118"/>
      <c r="O838" s="118"/>
      <c r="P838" s="118"/>
      <c r="Q838" s="118"/>
      <c r="R838" s="119"/>
      <c r="S838" s="120"/>
    </row>
    <row r="839" spans="3:19" ht="12.75">
      <c r="C839" s="113"/>
      <c r="E839" s="114"/>
      <c r="F839" s="115"/>
      <c r="G839" s="116"/>
      <c r="H839" s="116"/>
      <c r="I839" s="116"/>
      <c r="J839" s="115"/>
      <c r="K839" s="117"/>
      <c r="M839" s="118"/>
      <c r="O839" s="118"/>
      <c r="P839" s="118"/>
      <c r="Q839" s="118"/>
      <c r="R839" s="119"/>
      <c r="S839" s="120"/>
    </row>
    <row r="840" spans="3:19" ht="12.75">
      <c r="C840" s="113"/>
      <c r="E840" s="114"/>
      <c r="F840" s="115"/>
      <c r="G840" s="116"/>
      <c r="H840" s="116"/>
      <c r="I840" s="116"/>
      <c r="J840" s="115"/>
      <c r="K840" s="117"/>
      <c r="M840" s="118"/>
      <c r="O840" s="118"/>
      <c r="P840" s="118"/>
      <c r="Q840" s="118"/>
      <c r="R840" s="119"/>
      <c r="S840" s="120"/>
    </row>
    <row r="841" spans="3:19" ht="12.75">
      <c r="C841" s="113"/>
      <c r="E841" s="114"/>
      <c r="F841" s="115"/>
      <c r="G841" s="116"/>
      <c r="H841" s="116"/>
      <c r="I841" s="116"/>
      <c r="J841" s="115"/>
      <c r="K841" s="117"/>
      <c r="M841" s="118"/>
      <c r="O841" s="118"/>
      <c r="P841" s="118"/>
      <c r="Q841" s="118"/>
      <c r="R841" s="119"/>
      <c r="S841" s="120"/>
    </row>
    <row r="842" spans="3:19" ht="12.75">
      <c r="C842" s="113"/>
      <c r="E842" s="114"/>
      <c r="F842" s="115"/>
      <c r="G842" s="116"/>
      <c r="H842" s="116"/>
      <c r="I842" s="116"/>
      <c r="J842" s="115"/>
      <c r="K842" s="117"/>
      <c r="M842" s="118"/>
      <c r="O842" s="118"/>
      <c r="P842" s="118"/>
      <c r="Q842" s="118"/>
      <c r="R842" s="119"/>
      <c r="S842" s="120"/>
    </row>
    <row r="843" spans="3:19" ht="12.75">
      <c r="C843" s="113"/>
      <c r="E843" s="114"/>
      <c r="F843" s="115"/>
      <c r="G843" s="116"/>
      <c r="H843" s="116"/>
      <c r="I843" s="116"/>
      <c r="J843" s="115"/>
      <c r="K843" s="117"/>
      <c r="M843" s="118"/>
      <c r="O843" s="118"/>
      <c r="P843" s="118"/>
      <c r="Q843" s="118"/>
      <c r="R843" s="119"/>
      <c r="S843" s="120"/>
    </row>
    <row r="844" spans="3:19" ht="12.75">
      <c r="C844" s="113"/>
      <c r="E844" s="114"/>
      <c r="F844" s="115"/>
      <c r="G844" s="116"/>
      <c r="H844" s="116"/>
      <c r="I844" s="116"/>
      <c r="J844" s="115"/>
      <c r="K844" s="117"/>
      <c r="M844" s="118"/>
      <c r="O844" s="118"/>
      <c r="P844" s="118"/>
      <c r="Q844" s="118"/>
      <c r="R844" s="119"/>
      <c r="S844" s="120"/>
    </row>
    <row r="845" spans="3:19" ht="12.75">
      <c r="C845" s="113"/>
      <c r="E845" s="114"/>
      <c r="F845" s="115"/>
      <c r="G845" s="116"/>
      <c r="H845" s="116"/>
      <c r="I845" s="116"/>
      <c r="J845" s="115"/>
      <c r="K845" s="117"/>
      <c r="M845" s="118"/>
      <c r="O845" s="118"/>
      <c r="P845" s="118"/>
      <c r="Q845" s="118"/>
      <c r="R845" s="119"/>
      <c r="S845" s="120"/>
    </row>
    <row r="846" spans="3:19" ht="12.75">
      <c r="C846" s="113"/>
      <c r="E846" s="114"/>
      <c r="F846" s="115"/>
      <c r="G846" s="116"/>
      <c r="H846" s="116"/>
      <c r="I846" s="116"/>
      <c r="J846" s="115"/>
      <c r="K846" s="117"/>
      <c r="M846" s="118"/>
      <c r="O846" s="118"/>
      <c r="P846" s="118"/>
      <c r="Q846" s="118"/>
      <c r="R846" s="119"/>
      <c r="S846" s="120"/>
    </row>
    <row r="847" spans="3:19" ht="12.75">
      <c r="C847" s="113"/>
      <c r="E847" s="114"/>
      <c r="F847" s="115"/>
      <c r="G847" s="116"/>
      <c r="H847" s="116"/>
      <c r="I847" s="116"/>
      <c r="J847" s="115"/>
      <c r="K847" s="117"/>
      <c r="M847" s="118"/>
      <c r="O847" s="118"/>
      <c r="P847" s="118"/>
      <c r="Q847" s="118"/>
      <c r="R847" s="119"/>
      <c r="S847" s="120"/>
    </row>
    <row r="848" spans="3:19" ht="12.75">
      <c r="C848" s="113"/>
      <c r="E848" s="114"/>
      <c r="F848" s="115"/>
      <c r="G848" s="116"/>
      <c r="H848" s="116"/>
      <c r="I848" s="116"/>
      <c r="J848" s="115"/>
      <c r="K848" s="117"/>
      <c r="M848" s="118"/>
      <c r="O848" s="118"/>
      <c r="P848" s="118"/>
      <c r="Q848" s="118"/>
      <c r="R848" s="119"/>
      <c r="S848" s="120"/>
    </row>
    <row r="849" spans="3:19" ht="12.75">
      <c r="C849" s="113"/>
      <c r="E849" s="114"/>
      <c r="F849" s="115"/>
      <c r="G849" s="116"/>
      <c r="H849" s="116"/>
      <c r="I849" s="116"/>
      <c r="J849" s="115"/>
      <c r="K849" s="117"/>
      <c r="M849" s="118"/>
      <c r="O849" s="118"/>
      <c r="P849" s="118"/>
      <c r="Q849" s="118"/>
      <c r="R849" s="119"/>
      <c r="S849" s="120"/>
    </row>
    <row r="850" spans="3:19" ht="12.75">
      <c r="C850" s="113"/>
      <c r="E850" s="114"/>
      <c r="F850" s="115"/>
      <c r="G850" s="116"/>
      <c r="H850" s="116"/>
      <c r="I850" s="116"/>
      <c r="J850" s="115"/>
      <c r="K850" s="117"/>
      <c r="M850" s="118"/>
      <c r="O850" s="118"/>
      <c r="P850" s="118"/>
      <c r="Q850" s="118"/>
      <c r="R850" s="119"/>
      <c r="S850" s="120"/>
    </row>
    <row r="851" spans="3:19" ht="12.75">
      <c r="C851" s="113"/>
      <c r="E851" s="114"/>
      <c r="F851" s="115"/>
      <c r="G851" s="116"/>
      <c r="H851" s="116"/>
      <c r="I851" s="116"/>
      <c r="J851" s="115"/>
      <c r="K851" s="117"/>
      <c r="M851" s="118"/>
      <c r="O851" s="118"/>
      <c r="P851" s="118"/>
      <c r="Q851" s="118"/>
      <c r="R851" s="119"/>
      <c r="S851" s="120"/>
    </row>
    <row r="852" spans="3:19" ht="12.75">
      <c r="C852" s="113"/>
      <c r="E852" s="114"/>
      <c r="F852" s="115"/>
      <c r="G852" s="116"/>
      <c r="H852" s="116"/>
      <c r="I852" s="116"/>
      <c r="J852" s="115"/>
      <c r="K852" s="117"/>
      <c r="M852" s="118"/>
      <c r="O852" s="118"/>
      <c r="P852" s="118"/>
      <c r="Q852" s="118"/>
      <c r="R852" s="119"/>
      <c r="S852" s="120"/>
    </row>
    <row r="853" spans="3:19" ht="12.75">
      <c r="C853" s="113"/>
      <c r="E853" s="114"/>
      <c r="F853" s="115"/>
      <c r="G853" s="116"/>
      <c r="H853" s="116"/>
      <c r="I853" s="116"/>
      <c r="J853" s="115"/>
      <c r="K853" s="117"/>
      <c r="M853" s="118"/>
      <c r="O853" s="118"/>
      <c r="P853" s="118"/>
      <c r="Q853" s="118"/>
      <c r="R853" s="119"/>
      <c r="S853" s="120"/>
    </row>
    <row r="854" spans="3:19" ht="12.75">
      <c r="C854" s="113"/>
      <c r="E854" s="114"/>
      <c r="F854" s="115"/>
      <c r="G854" s="116"/>
      <c r="H854" s="116"/>
      <c r="I854" s="116"/>
      <c r="J854" s="115"/>
      <c r="K854" s="117"/>
      <c r="M854" s="118"/>
      <c r="O854" s="118"/>
      <c r="P854" s="118"/>
      <c r="Q854" s="118"/>
      <c r="R854" s="119"/>
      <c r="S854" s="120"/>
    </row>
    <row r="855" spans="3:19" ht="12.75">
      <c r="C855" s="113"/>
      <c r="E855" s="114"/>
      <c r="F855" s="115"/>
      <c r="G855" s="116"/>
      <c r="H855" s="116"/>
      <c r="I855" s="116"/>
      <c r="J855" s="115"/>
      <c r="K855" s="117"/>
      <c r="M855" s="118"/>
      <c r="O855" s="118"/>
      <c r="P855" s="118"/>
      <c r="Q855" s="118"/>
      <c r="R855" s="119"/>
      <c r="S855" s="120"/>
    </row>
    <row r="856" spans="3:19" ht="12.75">
      <c r="C856" s="113"/>
      <c r="E856" s="114"/>
      <c r="F856" s="115"/>
      <c r="G856" s="116"/>
      <c r="H856" s="116"/>
      <c r="I856" s="116"/>
      <c r="J856" s="115"/>
      <c r="K856" s="117"/>
      <c r="M856" s="118"/>
      <c r="O856" s="118"/>
      <c r="P856" s="118"/>
      <c r="Q856" s="118"/>
      <c r="R856" s="119"/>
      <c r="S856" s="120"/>
    </row>
    <row r="857" spans="3:19" ht="12.75">
      <c r="C857" s="113"/>
      <c r="E857" s="114"/>
      <c r="F857" s="115"/>
      <c r="G857" s="116"/>
      <c r="H857" s="116"/>
      <c r="I857" s="116"/>
      <c r="J857" s="115"/>
      <c r="K857" s="117"/>
      <c r="M857" s="118"/>
      <c r="O857" s="118"/>
      <c r="P857" s="118"/>
      <c r="Q857" s="118"/>
      <c r="R857" s="119"/>
      <c r="S857" s="120"/>
    </row>
    <row r="858" spans="3:19" ht="12.75">
      <c r="C858" s="113"/>
      <c r="E858" s="114"/>
      <c r="F858" s="115"/>
      <c r="G858" s="116"/>
      <c r="H858" s="116"/>
      <c r="I858" s="116"/>
      <c r="J858" s="115"/>
      <c r="K858" s="117"/>
      <c r="M858" s="118"/>
      <c r="O858" s="118"/>
      <c r="P858" s="118"/>
      <c r="Q858" s="118"/>
      <c r="R858" s="119"/>
      <c r="S858" s="120"/>
    </row>
    <row r="859" spans="3:19" ht="12.75">
      <c r="C859" s="113"/>
      <c r="E859" s="114"/>
      <c r="F859" s="115"/>
      <c r="G859" s="116"/>
      <c r="H859" s="116"/>
      <c r="I859" s="116"/>
      <c r="J859" s="115"/>
      <c r="K859" s="117"/>
      <c r="M859" s="118"/>
      <c r="O859" s="118"/>
      <c r="P859" s="118"/>
      <c r="Q859" s="118"/>
      <c r="R859" s="119"/>
      <c r="S859" s="120"/>
    </row>
    <row r="860" spans="3:19" ht="12.75">
      <c r="C860" s="113"/>
      <c r="E860" s="114"/>
      <c r="F860" s="115"/>
      <c r="G860" s="116"/>
      <c r="H860" s="116"/>
      <c r="I860" s="116"/>
      <c r="J860" s="115"/>
      <c r="K860" s="117"/>
      <c r="M860" s="118"/>
      <c r="O860" s="118"/>
      <c r="P860" s="118"/>
      <c r="Q860" s="118"/>
      <c r="R860" s="119"/>
      <c r="S860" s="120"/>
    </row>
    <row r="861" spans="3:19" ht="12.75">
      <c r="C861" s="113"/>
      <c r="E861" s="114"/>
      <c r="F861" s="115"/>
      <c r="G861" s="116"/>
      <c r="H861" s="116"/>
      <c r="I861" s="116"/>
      <c r="J861" s="115"/>
      <c r="K861" s="117"/>
      <c r="M861" s="118"/>
      <c r="O861" s="118"/>
      <c r="P861" s="118"/>
      <c r="Q861" s="118"/>
      <c r="R861" s="119"/>
      <c r="S861" s="120"/>
    </row>
    <row r="862" spans="3:19" ht="12.75">
      <c r="C862" s="113"/>
      <c r="E862" s="114"/>
      <c r="F862" s="115"/>
      <c r="G862" s="116"/>
      <c r="H862" s="116"/>
      <c r="I862" s="116"/>
      <c r="J862" s="115"/>
      <c r="K862" s="117"/>
      <c r="M862" s="118"/>
      <c r="O862" s="118"/>
      <c r="P862" s="118"/>
      <c r="Q862" s="118"/>
      <c r="R862" s="119"/>
      <c r="S862" s="120"/>
    </row>
    <row r="863" spans="3:19" ht="12.75">
      <c r="C863" s="113"/>
      <c r="E863" s="114"/>
      <c r="F863" s="115"/>
      <c r="G863" s="116"/>
      <c r="H863" s="116"/>
      <c r="I863" s="116"/>
      <c r="J863" s="115"/>
      <c r="K863" s="117"/>
      <c r="M863" s="118"/>
      <c r="O863" s="118"/>
      <c r="P863" s="118"/>
      <c r="Q863" s="118"/>
      <c r="R863" s="119"/>
      <c r="S863" s="120"/>
    </row>
    <row r="864" spans="3:19" ht="12.75">
      <c r="C864" s="113"/>
      <c r="E864" s="114"/>
      <c r="F864" s="115"/>
      <c r="G864" s="116"/>
      <c r="H864" s="116"/>
      <c r="I864" s="116"/>
      <c r="J864" s="115"/>
      <c r="K864" s="117"/>
      <c r="M864" s="118"/>
      <c r="O864" s="118"/>
      <c r="P864" s="118"/>
      <c r="Q864" s="118"/>
      <c r="R864" s="119"/>
      <c r="S864" s="120"/>
    </row>
    <row r="865" spans="3:19" ht="12.75">
      <c r="C865" s="113"/>
      <c r="E865" s="114"/>
      <c r="F865" s="115"/>
      <c r="G865" s="116"/>
      <c r="H865" s="116"/>
      <c r="I865" s="116"/>
      <c r="J865" s="115"/>
      <c r="K865" s="117"/>
      <c r="M865" s="118"/>
      <c r="O865" s="118"/>
      <c r="P865" s="118"/>
      <c r="Q865" s="118"/>
      <c r="R865" s="119"/>
      <c r="S865" s="120"/>
    </row>
    <row r="866" spans="3:19" ht="12.75">
      <c r="C866" s="113"/>
      <c r="E866" s="114"/>
      <c r="F866" s="115"/>
      <c r="G866" s="116"/>
      <c r="H866" s="116"/>
      <c r="I866" s="116"/>
      <c r="J866" s="115"/>
      <c r="K866" s="117"/>
      <c r="M866" s="118"/>
      <c r="O866" s="118"/>
      <c r="P866" s="118"/>
      <c r="Q866" s="118"/>
      <c r="R866" s="119"/>
      <c r="S866" s="120"/>
    </row>
    <row r="867" spans="3:19" ht="12.75">
      <c r="C867" s="113"/>
      <c r="E867" s="114"/>
      <c r="F867" s="115"/>
      <c r="G867" s="116"/>
      <c r="H867" s="116"/>
      <c r="I867" s="116"/>
      <c r="J867" s="115"/>
      <c r="K867" s="117"/>
      <c r="M867" s="118"/>
      <c r="O867" s="118"/>
      <c r="P867" s="118"/>
      <c r="Q867" s="118"/>
      <c r="R867" s="119"/>
      <c r="S867" s="120"/>
    </row>
    <row r="868" spans="3:19" ht="12.75">
      <c r="C868" s="113"/>
      <c r="E868" s="114"/>
      <c r="F868" s="115"/>
      <c r="G868" s="116"/>
      <c r="H868" s="116"/>
      <c r="I868" s="116"/>
      <c r="J868" s="115"/>
      <c r="K868" s="117"/>
      <c r="M868" s="118"/>
      <c r="O868" s="118"/>
      <c r="P868" s="118"/>
      <c r="Q868" s="118"/>
      <c r="R868" s="119"/>
      <c r="S868" s="120"/>
    </row>
    <row r="869" spans="3:19" ht="12.75">
      <c r="C869" s="113"/>
      <c r="E869" s="114"/>
      <c r="F869" s="115"/>
      <c r="G869" s="116"/>
      <c r="H869" s="116"/>
      <c r="I869" s="116"/>
      <c r="J869" s="115"/>
      <c r="K869" s="117"/>
      <c r="M869" s="118"/>
      <c r="O869" s="118"/>
      <c r="P869" s="118"/>
      <c r="Q869" s="118"/>
      <c r="R869" s="119"/>
      <c r="S869" s="120"/>
    </row>
    <row r="870" spans="3:19" ht="12.75">
      <c r="C870" s="113"/>
      <c r="E870" s="114"/>
      <c r="F870" s="115"/>
      <c r="G870" s="116"/>
      <c r="H870" s="116"/>
      <c r="I870" s="116"/>
      <c r="J870" s="115"/>
      <c r="K870" s="117"/>
      <c r="M870" s="118"/>
      <c r="O870" s="118"/>
      <c r="P870" s="118"/>
      <c r="Q870" s="118"/>
      <c r="R870" s="119"/>
      <c r="S870" s="120"/>
    </row>
    <row r="871" spans="3:19" ht="12.75">
      <c r="C871" s="113"/>
      <c r="E871" s="114"/>
      <c r="F871" s="115"/>
      <c r="G871" s="116"/>
      <c r="H871" s="116"/>
      <c r="I871" s="116"/>
      <c r="J871" s="115"/>
      <c r="K871" s="117"/>
      <c r="M871" s="118"/>
      <c r="O871" s="118"/>
      <c r="P871" s="118"/>
      <c r="Q871" s="118"/>
      <c r="R871" s="119"/>
      <c r="S871" s="120"/>
    </row>
    <row r="872" spans="3:19" ht="12.75">
      <c r="C872" s="113"/>
      <c r="E872" s="114"/>
      <c r="F872" s="115"/>
      <c r="G872" s="116"/>
      <c r="H872" s="116"/>
      <c r="I872" s="116"/>
      <c r="J872" s="115"/>
      <c r="K872" s="117"/>
      <c r="M872" s="118"/>
      <c r="O872" s="118"/>
      <c r="P872" s="118"/>
      <c r="Q872" s="118"/>
      <c r="R872" s="119"/>
      <c r="S872" s="120"/>
    </row>
    <row r="873" spans="3:19" ht="12.75">
      <c r="C873" s="113"/>
      <c r="E873" s="114"/>
      <c r="F873" s="115"/>
      <c r="G873" s="116"/>
      <c r="H873" s="116"/>
      <c r="I873" s="116"/>
      <c r="J873" s="115"/>
      <c r="K873" s="117"/>
      <c r="M873" s="118"/>
      <c r="O873" s="118"/>
      <c r="P873" s="118"/>
      <c r="Q873" s="118"/>
      <c r="R873" s="119"/>
      <c r="S873" s="120"/>
    </row>
    <row r="874" spans="3:19" ht="12.75">
      <c r="C874" s="113"/>
      <c r="E874" s="114"/>
      <c r="F874" s="115"/>
      <c r="G874" s="116"/>
      <c r="H874" s="116"/>
      <c r="I874" s="116"/>
      <c r="J874" s="115"/>
      <c r="K874" s="117"/>
      <c r="M874" s="118"/>
      <c r="O874" s="118"/>
      <c r="P874" s="118"/>
      <c r="Q874" s="118"/>
      <c r="R874" s="119"/>
      <c r="S874" s="120"/>
    </row>
    <row r="875" spans="3:19" ht="12.75">
      <c r="C875" s="113"/>
      <c r="E875" s="114"/>
      <c r="F875" s="115"/>
      <c r="G875" s="116"/>
      <c r="H875" s="116"/>
      <c r="I875" s="116"/>
      <c r="J875" s="115"/>
      <c r="K875" s="117"/>
      <c r="M875" s="118"/>
      <c r="O875" s="118"/>
      <c r="P875" s="118"/>
      <c r="Q875" s="118"/>
      <c r="R875" s="119"/>
      <c r="S875" s="120"/>
    </row>
    <row r="876" spans="3:19" ht="12.75">
      <c r="C876" s="113"/>
      <c r="E876" s="114"/>
      <c r="F876" s="115"/>
      <c r="G876" s="116"/>
      <c r="H876" s="116"/>
      <c r="I876" s="116"/>
      <c r="J876" s="115"/>
      <c r="K876" s="117"/>
      <c r="M876" s="118"/>
      <c r="O876" s="118"/>
      <c r="P876" s="118"/>
      <c r="Q876" s="118"/>
      <c r="R876" s="119"/>
      <c r="S876" s="120"/>
    </row>
    <row r="877" spans="3:19" ht="12.75">
      <c r="C877" s="113"/>
      <c r="E877" s="114"/>
      <c r="F877" s="115"/>
      <c r="G877" s="116"/>
      <c r="H877" s="116"/>
      <c r="I877" s="116"/>
      <c r="J877" s="115"/>
      <c r="K877" s="117"/>
      <c r="M877" s="118"/>
      <c r="O877" s="118"/>
      <c r="P877" s="118"/>
      <c r="Q877" s="118"/>
      <c r="R877" s="119"/>
      <c r="S877" s="120"/>
    </row>
    <row r="878" spans="3:19" ht="12.75">
      <c r="C878" s="113"/>
      <c r="E878" s="114"/>
      <c r="F878" s="115"/>
      <c r="G878" s="116"/>
      <c r="H878" s="116"/>
      <c r="I878" s="116"/>
      <c r="J878" s="115"/>
      <c r="K878" s="117"/>
      <c r="M878" s="118"/>
      <c r="O878" s="118"/>
      <c r="P878" s="118"/>
      <c r="Q878" s="118"/>
      <c r="R878" s="119"/>
      <c r="S878" s="120"/>
    </row>
    <row r="879" spans="3:19" ht="12.75">
      <c r="C879" s="113"/>
      <c r="E879" s="114"/>
      <c r="F879" s="115"/>
      <c r="G879" s="116"/>
      <c r="H879" s="116"/>
      <c r="I879" s="116"/>
      <c r="J879" s="115"/>
      <c r="K879" s="117"/>
      <c r="M879" s="118"/>
      <c r="O879" s="118"/>
      <c r="P879" s="118"/>
      <c r="Q879" s="118"/>
      <c r="R879" s="119"/>
      <c r="S879" s="120"/>
    </row>
    <row r="880" spans="3:19" ht="12.75">
      <c r="C880" s="113"/>
      <c r="E880" s="114"/>
      <c r="F880" s="115"/>
      <c r="G880" s="116"/>
      <c r="H880" s="116"/>
      <c r="I880" s="116"/>
      <c r="J880" s="115"/>
      <c r="K880" s="117"/>
      <c r="M880" s="118"/>
      <c r="O880" s="118"/>
      <c r="P880" s="118"/>
      <c r="Q880" s="118"/>
      <c r="R880" s="119"/>
      <c r="S880" s="120"/>
    </row>
    <row r="881" spans="3:19" ht="12.75">
      <c r="C881" s="113"/>
      <c r="E881" s="114"/>
      <c r="F881" s="115"/>
      <c r="G881" s="116"/>
      <c r="H881" s="116"/>
      <c r="I881" s="116"/>
      <c r="J881" s="115"/>
      <c r="K881" s="117"/>
      <c r="M881" s="118"/>
      <c r="O881" s="118"/>
      <c r="P881" s="118"/>
      <c r="Q881" s="118"/>
      <c r="R881" s="119"/>
      <c r="S881" s="120"/>
    </row>
    <row r="882" spans="3:19" ht="12.75">
      <c r="C882" s="113"/>
      <c r="E882" s="114"/>
      <c r="F882" s="115"/>
      <c r="G882" s="116"/>
      <c r="H882" s="116"/>
      <c r="I882" s="116"/>
      <c r="J882" s="115"/>
      <c r="K882" s="117"/>
      <c r="M882" s="118"/>
      <c r="O882" s="118"/>
      <c r="P882" s="118"/>
      <c r="Q882" s="118"/>
      <c r="R882" s="119"/>
      <c r="S882" s="120"/>
    </row>
    <row r="883" spans="3:19" ht="12.75">
      <c r="C883" s="113"/>
      <c r="E883" s="114"/>
      <c r="F883" s="115"/>
      <c r="G883" s="116"/>
      <c r="H883" s="116"/>
      <c r="I883" s="116"/>
      <c r="J883" s="115"/>
      <c r="K883" s="117"/>
      <c r="M883" s="118"/>
      <c r="O883" s="118"/>
      <c r="P883" s="118"/>
      <c r="Q883" s="118"/>
      <c r="R883" s="119"/>
      <c r="S883" s="120"/>
    </row>
    <row r="884" spans="3:19" ht="12.75">
      <c r="C884" s="113"/>
      <c r="E884" s="114"/>
      <c r="F884" s="115"/>
      <c r="G884" s="116"/>
      <c r="H884" s="116"/>
      <c r="I884" s="116"/>
      <c r="J884" s="115"/>
      <c r="K884" s="117"/>
      <c r="M884" s="118"/>
      <c r="O884" s="118"/>
      <c r="P884" s="118"/>
      <c r="Q884" s="118"/>
      <c r="R884" s="119"/>
      <c r="S884" s="120"/>
    </row>
    <row r="885" spans="3:19" ht="12.75">
      <c r="C885" s="113"/>
      <c r="E885" s="114"/>
      <c r="F885" s="115"/>
      <c r="G885" s="116"/>
      <c r="H885" s="116"/>
      <c r="I885" s="116"/>
      <c r="J885" s="115"/>
      <c r="K885" s="117"/>
      <c r="M885" s="118"/>
      <c r="O885" s="118"/>
      <c r="P885" s="118"/>
      <c r="Q885" s="118"/>
      <c r="R885" s="119"/>
      <c r="S885" s="120"/>
    </row>
    <row r="886" spans="3:19" ht="12.75">
      <c r="C886" s="113"/>
      <c r="E886" s="114"/>
      <c r="F886" s="115"/>
      <c r="G886" s="116"/>
      <c r="H886" s="116"/>
      <c r="I886" s="116"/>
      <c r="J886" s="115"/>
      <c r="K886" s="117"/>
      <c r="M886" s="118"/>
      <c r="O886" s="118"/>
      <c r="P886" s="118"/>
      <c r="Q886" s="118"/>
      <c r="R886" s="119"/>
      <c r="S886" s="120"/>
    </row>
    <row r="887" spans="3:19" ht="12.75">
      <c r="C887" s="113"/>
      <c r="E887" s="114"/>
      <c r="F887" s="115"/>
      <c r="G887" s="116"/>
      <c r="H887" s="116"/>
      <c r="I887" s="116"/>
      <c r="J887" s="115"/>
      <c r="K887" s="117"/>
      <c r="M887" s="118"/>
      <c r="O887" s="118"/>
      <c r="P887" s="118"/>
      <c r="Q887" s="118"/>
      <c r="R887" s="119"/>
      <c r="S887" s="120"/>
    </row>
    <row r="888" spans="3:19" ht="12.75">
      <c r="C888" s="113"/>
      <c r="E888" s="114"/>
      <c r="F888" s="115"/>
      <c r="G888" s="116"/>
      <c r="H888" s="116"/>
      <c r="I888" s="116"/>
      <c r="J888" s="115"/>
      <c r="K888" s="117"/>
      <c r="M888" s="118"/>
      <c r="O888" s="118"/>
      <c r="P888" s="118"/>
      <c r="Q888" s="118"/>
      <c r="R888" s="119"/>
      <c r="S888" s="120"/>
    </row>
    <row r="889" spans="3:19" ht="12.75">
      <c r="C889" s="113"/>
      <c r="E889" s="114"/>
      <c r="F889" s="115"/>
      <c r="G889" s="116"/>
      <c r="H889" s="116"/>
      <c r="I889" s="116"/>
      <c r="J889" s="115"/>
      <c r="K889" s="117"/>
      <c r="M889" s="118"/>
      <c r="O889" s="118"/>
      <c r="P889" s="118"/>
      <c r="Q889" s="118"/>
      <c r="R889" s="119"/>
      <c r="S889" s="120"/>
    </row>
    <row r="890" spans="3:19" ht="12.75">
      <c r="C890" s="113"/>
      <c r="E890" s="114"/>
      <c r="F890" s="115"/>
      <c r="G890" s="116"/>
      <c r="H890" s="116"/>
      <c r="I890" s="116"/>
      <c r="J890" s="115"/>
      <c r="K890" s="117"/>
      <c r="M890" s="118"/>
      <c r="O890" s="118"/>
      <c r="P890" s="118"/>
      <c r="Q890" s="118"/>
      <c r="R890" s="119"/>
      <c r="S890" s="120"/>
    </row>
    <row r="891" spans="3:19" ht="12.75">
      <c r="C891" s="113"/>
      <c r="E891" s="114"/>
      <c r="F891" s="115"/>
      <c r="G891" s="116"/>
      <c r="H891" s="116"/>
      <c r="I891" s="116"/>
      <c r="J891" s="115"/>
      <c r="K891" s="117"/>
      <c r="M891" s="118"/>
      <c r="O891" s="118"/>
      <c r="P891" s="118"/>
      <c r="Q891" s="118"/>
      <c r="R891" s="119"/>
      <c r="S891" s="120"/>
    </row>
    <row r="892" spans="3:19" ht="12.75">
      <c r="C892" s="113"/>
      <c r="E892" s="114"/>
      <c r="F892" s="115"/>
      <c r="G892" s="116"/>
      <c r="H892" s="116"/>
      <c r="I892" s="116"/>
      <c r="J892" s="115"/>
      <c r="K892" s="117"/>
      <c r="M892" s="118"/>
      <c r="O892" s="118"/>
      <c r="P892" s="118"/>
      <c r="Q892" s="118"/>
      <c r="R892" s="119"/>
      <c r="S892" s="120"/>
    </row>
    <row r="893" spans="3:19" ht="12.75">
      <c r="C893" s="113"/>
      <c r="E893" s="114"/>
      <c r="F893" s="115"/>
      <c r="G893" s="116"/>
      <c r="H893" s="116"/>
      <c r="I893" s="116"/>
      <c r="J893" s="115"/>
      <c r="K893" s="117"/>
      <c r="M893" s="118"/>
      <c r="O893" s="118"/>
      <c r="P893" s="118"/>
      <c r="Q893" s="118"/>
      <c r="R893" s="119"/>
      <c r="S893" s="120"/>
    </row>
    <row r="894" spans="3:19" ht="12.75">
      <c r="C894" s="113"/>
      <c r="E894" s="114"/>
      <c r="F894" s="115"/>
      <c r="G894" s="116"/>
      <c r="H894" s="116"/>
      <c r="I894" s="116"/>
      <c r="J894" s="115"/>
      <c r="K894" s="117"/>
      <c r="M894" s="118"/>
      <c r="O894" s="118"/>
      <c r="P894" s="118"/>
      <c r="Q894" s="118"/>
      <c r="R894" s="119"/>
      <c r="S894" s="120"/>
    </row>
    <row r="895" spans="3:19" ht="12.75">
      <c r="C895" s="113"/>
      <c r="E895" s="114"/>
      <c r="F895" s="115"/>
      <c r="G895" s="116"/>
      <c r="H895" s="116"/>
      <c r="I895" s="116"/>
      <c r="J895" s="115"/>
      <c r="K895" s="117"/>
      <c r="M895" s="118"/>
      <c r="O895" s="118"/>
      <c r="P895" s="118"/>
      <c r="Q895" s="118"/>
      <c r="R895" s="119"/>
      <c r="S895" s="120"/>
    </row>
    <row r="896" spans="3:19" ht="12.75">
      <c r="C896" s="113"/>
      <c r="E896" s="114"/>
      <c r="F896" s="115"/>
      <c r="G896" s="116"/>
      <c r="H896" s="116"/>
      <c r="I896" s="116"/>
      <c r="J896" s="115"/>
      <c r="K896" s="117"/>
      <c r="M896" s="118"/>
      <c r="O896" s="118"/>
      <c r="P896" s="118"/>
      <c r="Q896" s="118"/>
      <c r="R896" s="119"/>
      <c r="S896" s="120"/>
    </row>
    <row r="897" spans="3:19" ht="12.75">
      <c r="C897" s="113"/>
      <c r="E897" s="114"/>
      <c r="F897" s="115"/>
      <c r="G897" s="116"/>
      <c r="H897" s="116"/>
      <c r="I897" s="116"/>
      <c r="J897" s="115"/>
      <c r="K897" s="117"/>
      <c r="M897" s="118"/>
      <c r="O897" s="118"/>
      <c r="P897" s="118"/>
      <c r="Q897" s="118"/>
      <c r="R897" s="119"/>
      <c r="S897" s="120"/>
    </row>
    <row r="898" spans="3:19" ht="12.75">
      <c r="C898" s="113"/>
      <c r="E898" s="114"/>
      <c r="F898" s="115"/>
      <c r="G898" s="116"/>
      <c r="H898" s="116"/>
      <c r="I898" s="116"/>
      <c r="J898" s="115"/>
      <c r="K898" s="117"/>
      <c r="M898" s="118"/>
      <c r="O898" s="118"/>
      <c r="P898" s="118"/>
      <c r="Q898" s="118"/>
      <c r="R898" s="119"/>
      <c r="S898" s="120"/>
    </row>
    <row r="899" spans="3:19" ht="12.75">
      <c r="C899" s="113"/>
      <c r="E899" s="114"/>
      <c r="F899" s="115"/>
      <c r="G899" s="116"/>
      <c r="H899" s="116"/>
      <c r="I899" s="116"/>
      <c r="J899" s="115"/>
      <c r="K899" s="117"/>
      <c r="M899" s="118"/>
      <c r="O899" s="118"/>
      <c r="P899" s="118"/>
      <c r="Q899" s="118"/>
      <c r="R899" s="119"/>
      <c r="S899" s="120"/>
    </row>
    <row r="900" spans="3:19" ht="12.75">
      <c r="C900" s="113"/>
      <c r="E900" s="114"/>
      <c r="F900" s="115"/>
      <c r="G900" s="116"/>
      <c r="H900" s="116"/>
      <c r="I900" s="116"/>
      <c r="J900" s="115"/>
      <c r="K900" s="117"/>
      <c r="M900" s="118"/>
      <c r="O900" s="118"/>
      <c r="P900" s="118"/>
      <c r="Q900" s="118"/>
      <c r="R900" s="119"/>
      <c r="S900" s="120"/>
    </row>
    <row r="901" spans="3:19" ht="12.75">
      <c r="C901" s="113"/>
      <c r="E901" s="114"/>
      <c r="F901" s="115"/>
      <c r="G901" s="116"/>
      <c r="H901" s="116"/>
      <c r="I901" s="116"/>
      <c r="J901" s="115"/>
      <c r="K901" s="117"/>
      <c r="M901" s="118"/>
      <c r="O901" s="118"/>
      <c r="P901" s="118"/>
      <c r="Q901" s="118"/>
      <c r="R901" s="119"/>
      <c r="S901" s="120"/>
    </row>
    <row r="902" spans="3:19" ht="12.75">
      <c r="C902" s="113"/>
      <c r="E902" s="114"/>
      <c r="F902" s="115"/>
      <c r="G902" s="116"/>
      <c r="H902" s="116"/>
      <c r="I902" s="116"/>
      <c r="J902" s="115"/>
      <c r="K902" s="117"/>
      <c r="M902" s="118"/>
      <c r="O902" s="118"/>
      <c r="P902" s="118"/>
      <c r="Q902" s="118"/>
      <c r="R902" s="119"/>
      <c r="S902" s="120"/>
    </row>
    <row r="903" spans="3:19" ht="12.75">
      <c r="C903" s="113"/>
      <c r="E903" s="114"/>
      <c r="F903" s="115"/>
      <c r="G903" s="116"/>
      <c r="H903" s="116"/>
      <c r="I903" s="116"/>
      <c r="J903" s="115"/>
      <c r="K903" s="117"/>
      <c r="M903" s="118"/>
      <c r="O903" s="118"/>
      <c r="P903" s="118"/>
      <c r="Q903" s="118"/>
      <c r="R903" s="119"/>
      <c r="S903" s="120"/>
    </row>
    <row r="904" spans="3:19" ht="12.75">
      <c r="C904" s="113"/>
      <c r="E904" s="114"/>
      <c r="F904" s="115"/>
      <c r="G904" s="116"/>
      <c r="H904" s="116"/>
      <c r="I904" s="116"/>
      <c r="J904" s="115"/>
      <c r="K904" s="117"/>
      <c r="M904" s="118"/>
      <c r="O904" s="118"/>
      <c r="P904" s="118"/>
      <c r="Q904" s="118"/>
      <c r="R904" s="119"/>
      <c r="S904" s="120"/>
    </row>
  </sheetData>
  <autoFilter ref="A1:S69"/>
  <hyperlinks>
    <hyperlink ref="S2" r:id="rId1"/>
    <hyperlink ref="S3" r:id="rId2"/>
    <hyperlink ref="S4" r:id="rId3"/>
    <hyperlink ref="S5" r:id="rId4"/>
    <hyperlink ref="S6" r:id="rId5"/>
    <hyperlink ref="S7" r:id="rId6"/>
    <hyperlink ref="S8" r:id="rId7"/>
    <hyperlink ref="S9" r:id="rId8"/>
    <hyperlink ref="S10" r:id="rId9"/>
    <hyperlink ref="S11" r:id="rId10"/>
    <hyperlink ref="S12" r:id="rId11"/>
    <hyperlink ref="S13" r:id="rId12"/>
    <hyperlink ref="S14" r:id="rId13"/>
    <hyperlink ref="S15" r:id="rId14"/>
    <hyperlink ref="S16" r:id="rId15"/>
    <hyperlink ref="S17" r:id="rId16"/>
    <hyperlink ref="S18" r:id="rId17"/>
    <hyperlink ref="S19" r:id="rId18"/>
    <hyperlink ref="S20" r:id="rId19"/>
    <hyperlink ref="S21" r:id="rId20"/>
    <hyperlink ref="S22" r:id="rId21"/>
    <hyperlink ref="S23" r:id="rId22"/>
    <hyperlink ref="S24" r:id="rId23"/>
    <hyperlink ref="S25" r:id="rId24"/>
    <hyperlink ref="S26" r:id="rId25"/>
    <hyperlink ref="S28" r:id="rId26"/>
    <hyperlink ref="S29" r:id="rId27"/>
    <hyperlink ref="S30" r:id="rId28"/>
    <hyperlink ref="S31" r:id="rId29"/>
    <hyperlink ref="S33" r:id="rId30"/>
    <hyperlink ref="S34" r:id="rId31"/>
    <hyperlink ref="S35" r:id="rId32"/>
    <hyperlink ref="S36" r:id="rId33"/>
    <hyperlink ref="S37" r:id="rId34"/>
    <hyperlink ref="S38" r:id="rId35"/>
    <hyperlink ref="S39" r:id="rId36"/>
    <hyperlink ref="S41" r:id="rId37"/>
    <hyperlink ref="S42" r:id="rId38"/>
    <hyperlink ref="S43" r:id="rId39"/>
    <hyperlink ref="S44" r:id="rId40"/>
    <hyperlink ref="S45" r:id="rId41"/>
    <hyperlink ref="S46" r:id="rId42"/>
    <hyperlink ref="S47" r:id="rId43"/>
    <hyperlink ref="S48" r:id="rId44"/>
    <hyperlink ref="S49" r:id="rId45"/>
    <hyperlink ref="S50" r:id="rId46"/>
    <hyperlink ref="S51" r:id="rId47"/>
    <hyperlink ref="S52" r:id="rId48"/>
    <hyperlink ref="S53" r:id="rId49"/>
    <hyperlink ref="S54" r:id="rId50"/>
    <hyperlink ref="S55" r:id="rId51"/>
    <hyperlink ref="S56" r:id="rId52"/>
    <hyperlink ref="S57" r:id="rId53"/>
    <hyperlink ref="S58" r:id="rId54"/>
    <hyperlink ref="S60" r:id="rId55" location="cite_note-crisisfinanciera2019-5"/>
    <hyperlink ref="S62" r:id="rId56"/>
    <hyperlink ref="S63" r:id="rId57"/>
    <hyperlink ref="S64" r:id="rId58"/>
    <hyperlink ref="S65" r:id="rId59"/>
    <hyperlink ref="S68" r:id="rId60"/>
    <hyperlink ref="S69" r:id="rId61"/>
  </hyperlinks>
  <pageMargins left="0.7" right="0.7" top="0.75" bottom="0.75" header="0.3" footer="0.3"/>
  <legacyDrawing r:id="rId6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3"/>
  <sheetViews>
    <sheetView workbookViewId="0">
      <pane ySplit="1" topLeftCell="A104" activePane="bottomLeft" state="frozen"/>
      <selection pane="bottomLeft" activeCell="C105" sqref="C105"/>
    </sheetView>
  </sheetViews>
  <sheetFormatPr baseColWidth="10" defaultColWidth="12.7109375" defaultRowHeight="12.75"/>
  <cols>
    <col min="1" max="1" width="10.7109375" customWidth="1"/>
    <col min="2" max="2" width="32.140625" customWidth="1"/>
    <col min="3" max="3" width="15" customWidth="1"/>
    <col min="4" max="5" width="21.28515625" customWidth="1"/>
    <col min="6" max="6" width="55.42578125" customWidth="1"/>
    <col min="7" max="7" width="22.7109375" customWidth="1"/>
  </cols>
  <sheetData>
    <row r="1" spans="1:26" ht="25.5">
      <c r="A1" s="121" t="s">
        <v>1368</v>
      </c>
      <c r="B1" s="121" t="s">
        <v>1369</v>
      </c>
      <c r="C1" s="122" t="s">
        <v>1370</v>
      </c>
      <c r="D1" s="122" t="s">
        <v>1371</v>
      </c>
      <c r="E1" s="122" t="s">
        <v>1372</v>
      </c>
      <c r="F1" s="123" t="s">
        <v>1373</v>
      </c>
      <c r="G1" s="124" t="s">
        <v>15</v>
      </c>
      <c r="H1" s="125"/>
    </row>
    <row r="2" spans="1:26" ht="63.75">
      <c r="A2" s="6">
        <v>2000</v>
      </c>
      <c r="B2" s="126" t="s">
        <v>1374</v>
      </c>
      <c r="C2" s="6" t="s">
        <v>1375</v>
      </c>
      <c r="D2" s="6" t="s">
        <v>1376</v>
      </c>
      <c r="E2" s="6" t="s">
        <v>1377</v>
      </c>
      <c r="F2" s="127"/>
      <c r="G2" s="128" t="s">
        <v>1378</v>
      </c>
      <c r="H2" s="125"/>
      <c r="I2" s="129"/>
      <c r="J2" s="129"/>
      <c r="K2" s="129"/>
      <c r="L2" s="129"/>
      <c r="M2" s="129"/>
      <c r="N2" s="129"/>
      <c r="O2" s="129"/>
      <c r="P2" s="129"/>
      <c r="Q2" s="129"/>
      <c r="R2" s="129"/>
      <c r="S2" s="129"/>
      <c r="T2" s="129"/>
      <c r="U2" s="129"/>
      <c r="V2" s="129"/>
      <c r="W2" s="129"/>
      <c r="X2" s="129"/>
      <c r="Y2" s="129"/>
      <c r="Z2" s="129"/>
    </row>
    <row r="3" spans="1:26" ht="89.25">
      <c r="A3" s="6" t="s">
        <v>1379</v>
      </c>
      <c r="B3" s="126" t="s">
        <v>1380</v>
      </c>
      <c r="C3" s="6" t="s">
        <v>1381</v>
      </c>
      <c r="D3" s="6" t="s">
        <v>1376</v>
      </c>
      <c r="E3" s="6"/>
      <c r="F3" s="127" t="s">
        <v>1382</v>
      </c>
      <c r="G3" s="130" t="s">
        <v>1383</v>
      </c>
      <c r="H3" s="125"/>
      <c r="I3" s="129"/>
      <c r="J3" s="129"/>
      <c r="K3" s="129"/>
      <c r="L3" s="129"/>
      <c r="M3" s="129"/>
      <c r="N3" s="129"/>
      <c r="O3" s="129"/>
      <c r="P3" s="129"/>
      <c r="Q3" s="129"/>
      <c r="R3" s="129"/>
      <c r="S3" s="129"/>
      <c r="T3" s="129"/>
      <c r="U3" s="129"/>
      <c r="V3" s="129"/>
      <c r="W3" s="129"/>
      <c r="X3" s="129"/>
      <c r="Y3" s="129"/>
      <c r="Z3" s="129"/>
    </row>
    <row r="4" spans="1:26" ht="114.75">
      <c r="A4" s="6" t="s">
        <v>1384</v>
      </c>
      <c r="B4" s="126" t="s">
        <v>1385</v>
      </c>
      <c r="C4" s="6" t="s">
        <v>1386</v>
      </c>
      <c r="D4" s="6"/>
      <c r="E4" s="6" t="s">
        <v>1387</v>
      </c>
      <c r="F4" s="127" t="s">
        <v>1388</v>
      </c>
      <c r="G4" s="130" t="s">
        <v>38</v>
      </c>
      <c r="H4" s="125"/>
      <c r="I4" s="129"/>
      <c r="J4" s="129"/>
      <c r="K4" s="129"/>
      <c r="L4" s="129"/>
      <c r="M4" s="129"/>
      <c r="N4" s="129"/>
      <c r="O4" s="129"/>
      <c r="P4" s="129"/>
      <c r="Q4" s="129"/>
      <c r="R4" s="129"/>
      <c r="S4" s="129"/>
      <c r="T4" s="129"/>
      <c r="U4" s="129"/>
      <c r="V4" s="129"/>
      <c r="W4" s="129"/>
      <c r="X4" s="129"/>
      <c r="Y4" s="129"/>
      <c r="Z4" s="129"/>
    </row>
    <row r="5" spans="1:26" ht="63.75">
      <c r="A5" s="6">
        <v>2003</v>
      </c>
      <c r="B5" s="131" t="s">
        <v>1389</v>
      </c>
      <c r="C5" s="6" t="s">
        <v>1381</v>
      </c>
      <c r="D5" s="6" t="s">
        <v>1390</v>
      </c>
      <c r="E5" s="3"/>
      <c r="F5" s="127"/>
      <c r="G5" s="128" t="s">
        <v>1378</v>
      </c>
      <c r="H5" s="125"/>
      <c r="I5" s="129"/>
      <c r="J5" s="129"/>
      <c r="K5" s="129"/>
      <c r="L5" s="129"/>
      <c r="M5" s="129"/>
      <c r="N5" s="129"/>
      <c r="O5" s="129"/>
      <c r="P5" s="129"/>
      <c r="Q5" s="129"/>
      <c r="R5" s="129"/>
      <c r="S5" s="129"/>
      <c r="T5" s="129"/>
      <c r="U5" s="129"/>
      <c r="V5" s="129"/>
      <c r="W5" s="129"/>
      <c r="X5" s="129"/>
      <c r="Y5" s="129"/>
      <c r="Z5" s="129"/>
    </row>
    <row r="6" spans="1:26" ht="63.75">
      <c r="A6" s="6">
        <v>2003</v>
      </c>
      <c r="B6" s="131" t="s">
        <v>1391</v>
      </c>
      <c r="C6" s="6" t="s">
        <v>1386</v>
      </c>
      <c r="D6" s="6"/>
      <c r="E6" s="3" t="s">
        <v>1392</v>
      </c>
      <c r="F6" s="127"/>
      <c r="G6" s="128" t="s">
        <v>1378</v>
      </c>
      <c r="H6" s="125"/>
      <c r="I6" s="129"/>
      <c r="J6" s="129"/>
      <c r="K6" s="129"/>
      <c r="L6" s="129"/>
      <c r="M6" s="129"/>
      <c r="N6" s="129"/>
      <c r="O6" s="129"/>
      <c r="P6" s="129"/>
      <c r="Q6" s="129"/>
      <c r="R6" s="129"/>
      <c r="S6" s="129"/>
      <c r="T6" s="129"/>
      <c r="U6" s="129"/>
      <c r="V6" s="129"/>
      <c r="W6" s="129"/>
      <c r="X6" s="129"/>
      <c r="Y6" s="129"/>
      <c r="Z6" s="129"/>
    </row>
    <row r="7" spans="1:26" ht="63.75">
      <c r="A7" s="6">
        <v>2003</v>
      </c>
      <c r="B7" s="131" t="s">
        <v>1393</v>
      </c>
      <c r="C7" s="6" t="s">
        <v>1381</v>
      </c>
      <c r="D7" s="6" t="s">
        <v>1394</v>
      </c>
      <c r="E7" s="3"/>
      <c r="F7" s="127"/>
      <c r="G7" s="128" t="s">
        <v>1378</v>
      </c>
      <c r="H7" s="125"/>
      <c r="I7" s="129"/>
      <c r="J7" s="129"/>
      <c r="K7" s="129"/>
      <c r="L7" s="129"/>
      <c r="M7" s="129"/>
      <c r="N7" s="129"/>
      <c r="O7" s="129"/>
      <c r="P7" s="129"/>
      <c r="Q7" s="129"/>
      <c r="R7" s="129"/>
      <c r="S7" s="129"/>
      <c r="T7" s="129"/>
      <c r="U7" s="129"/>
      <c r="V7" s="129"/>
      <c r="W7" s="129"/>
      <c r="X7" s="129"/>
      <c r="Y7" s="129"/>
      <c r="Z7" s="129"/>
    </row>
    <row r="8" spans="1:26" ht="63.75">
      <c r="A8" s="132" t="s">
        <v>1395</v>
      </c>
      <c r="B8" s="131" t="s">
        <v>1396</v>
      </c>
      <c r="C8" s="6" t="s">
        <v>1381</v>
      </c>
      <c r="D8" s="6" t="s">
        <v>1397</v>
      </c>
      <c r="E8" s="6"/>
      <c r="F8" s="127" t="s">
        <v>70</v>
      </c>
      <c r="G8" s="36" t="s">
        <v>1378</v>
      </c>
      <c r="H8" s="125"/>
      <c r="I8" s="129"/>
      <c r="J8" s="129"/>
      <c r="K8" s="129"/>
      <c r="L8" s="129"/>
      <c r="M8" s="129"/>
      <c r="N8" s="129"/>
      <c r="O8" s="129"/>
      <c r="P8" s="129"/>
      <c r="Q8" s="129"/>
      <c r="R8" s="129"/>
      <c r="S8" s="129"/>
      <c r="T8" s="129"/>
      <c r="U8" s="129"/>
      <c r="V8" s="129"/>
      <c r="W8" s="129"/>
      <c r="X8" s="129"/>
      <c r="Y8" s="129"/>
      <c r="Z8" s="129"/>
    </row>
    <row r="9" spans="1:26" ht="89.25">
      <c r="A9" s="2" t="s">
        <v>1398</v>
      </c>
      <c r="B9" s="131" t="s">
        <v>1399</v>
      </c>
      <c r="C9" s="6" t="s">
        <v>1400</v>
      </c>
      <c r="D9" s="6" t="s">
        <v>1376</v>
      </c>
      <c r="E9" s="6" t="s">
        <v>1401</v>
      </c>
      <c r="F9" s="127" t="s">
        <v>1402</v>
      </c>
      <c r="G9" s="128" t="s">
        <v>1403</v>
      </c>
      <c r="H9" s="125"/>
      <c r="I9" s="129"/>
      <c r="J9" s="129"/>
      <c r="K9" s="129"/>
      <c r="L9" s="129"/>
      <c r="M9" s="129"/>
      <c r="N9" s="129"/>
      <c r="O9" s="129"/>
      <c r="P9" s="129"/>
      <c r="Q9" s="129"/>
      <c r="R9" s="129"/>
      <c r="S9" s="129"/>
      <c r="T9" s="129"/>
      <c r="U9" s="129"/>
      <c r="V9" s="129"/>
      <c r="W9" s="129"/>
      <c r="X9" s="129"/>
      <c r="Y9" s="129"/>
      <c r="Z9" s="129"/>
    </row>
    <row r="10" spans="1:26" ht="76.5">
      <c r="A10" s="17">
        <v>38666</v>
      </c>
      <c r="B10" s="1" t="s">
        <v>1404</v>
      </c>
      <c r="C10" s="131" t="s">
        <v>1386</v>
      </c>
      <c r="D10" s="8" t="s">
        <v>1405</v>
      </c>
      <c r="E10" s="3" t="s">
        <v>1406</v>
      </c>
      <c r="F10" s="133" t="s">
        <v>1407</v>
      </c>
      <c r="G10" s="134" t="s">
        <v>116</v>
      </c>
      <c r="H10" s="125"/>
    </row>
    <row r="11" spans="1:26" ht="63.75">
      <c r="A11" s="6">
        <v>2006</v>
      </c>
      <c r="B11" s="131" t="s">
        <v>1393</v>
      </c>
      <c r="C11" s="6" t="s">
        <v>1381</v>
      </c>
      <c r="D11" s="6" t="s">
        <v>1394</v>
      </c>
      <c r="E11" s="3"/>
      <c r="F11" s="127"/>
      <c r="G11" s="128" t="s">
        <v>1378</v>
      </c>
      <c r="H11" s="125"/>
      <c r="I11" s="129"/>
      <c r="J11" s="129"/>
      <c r="K11" s="129"/>
      <c r="L11" s="129"/>
      <c r="M11" s="129"/>
      <c r="N11" s="129"/>
      <c r="O11" s="129"/>
      <c r="P11" s="129"/>
      <c r="Q11" s="129"/>
      <c r="R11" s="129"/>
      <c r="S11" s="129"/>
      <c r="T11" s="129"/>
      <c r="U11" s="129"/>
      <c r="V11" s="129"/>
      <c r="W11" s="129"/>
      <c r="X11" s="129"/>
      <c r="Y11" s="129"/>
      <c r="Z11" s="129"/>
    </row>
    <row r="12" spans="1:26" ht="140.25">
      <c r="A12" s="17" t="s">
        <v>1408</v>
      </c>
      <c r="B12" s="1" t="s">
        <v>1409</v>
      </c>
      <c r="C12" s="1" t="s">
        <v>1410</v>
      </c>
      <c r="D12" s="18" t="s">
        <v>1376</v>
      </c>
      <c r="E12" s="3"/>
      <c r="F12" s="127" t="s">
        <v>1411</v>
      </c>
      <c r="G12" s="7" t="s">
        <v>113</v>
      </c>
      <c r="H12" s="125"/>
    </row>
    <row r="13" spans="1:26" ht="63.75">
      <c r="A13" s="6">
        <v>2006</v>
      </c>
      <c r="B13" s="131" t="s">
        <v>1393</v>
      </c>
      <c r="C13" s="6" t="s">
        <v>1381</v>
      </c>
      <c r="D13" s="6" t="s">
        <v>1394</v>
      </c>
      <c r="E13" s="3"/>
      <c r="F13" s="127"/>
      <c r="G13" s="128" t="s">
        <v>1378</v>
      </c>
      <c r="H13" s="125"/>
      <c r="I13" s="129"/>
      <c r="J13" s="129"/>
      <c r="K13" s="129"/>
      <c r="L13" s="129"/>
      <c r="M13" s="129"/>
      <c r="N13" s="129"/>
      <c r="O13" s="129"/>
      <c r="P13" s="129"/>
      <c r="Q13" s="129"/>
      <c r="R13" s="129"/>
      <c r="S13" s="129"/>
      <c r="T13" s="129"/>
      <c r="U13" s="129"/>
      <c r="V13" s="129"/>
      <c r="W13" s="129"/>
      <c r="X13" s="129"/>
      <c r="Y13" s="129"/>
      <c r="Z13" s="129"/>
    </row>
    <row r="14" spans="1:26" ht="63.75">
      <c r="A14" s="6">
        <v>2006</v>
      </c>
      <c r="B14" s="131" t="s">
        <v>1412</v>
      </c>
      <c r="C14" s="6" t="s">
        <v>1386</v>
      </c>
      <c r="D14" s="6"/>
      <c r="E14" s="3" t="s">
        <v>1413</v>
      </c>
      <c r="F14" s="127"/>
      <c r="G14" s="128" t="s">
        <v>1378</v>
      </c>
      <c r="H14" s="125"/>
      <c r="I14" s="129"/>
      <c r="J14" s="129"/>
      <c r="K14" s="129"/>
      <c r="L14" s="129"/>
      <c r="M14" s="129"/>
      <c r="N14" s="129"/>
      <c r="O14" s="129"/>
      <c r="P14" s="129"/>
      <c r="Q14" s="129"/>
      <c r="R14" s="129"/>
      <c r="S14" s="129"/>
      <c r="T14" s="129"/>
      <c r="U14" s="129"/>
      <c r="V14" s="129"/>
      <c r="W14" s="129"/>
      <c r="X14" s="129"/>
      <c r="Y14" s="129"/>
      <c r="Z14" s="129"/>
    </row>
    <row r="15" spans="1:26" ht="38.25">
      <c r="A15" s="17" t="s">
        <v>1414</v>
      </c>
      <c r="B15" s="1" t="s">
        <v>1415</v>
      </c>
      <c r="C15" s="1" t="s">
        <v>1386</v>
      </c>
      <c r="D15" s="1" t="s">
        <v>1376</v>
      </c>
      <c r="E15" s="6" t="s">
        <v>1416</v>
      </c>
      <c r="F15" s="127" t="s">
        <v>1417</v>
      </c>
      <c r="G15" s="7" t="s">
        <v>113</v>
      </c>
      <c r="H15" s="125"/>
    </row>
    <row r="16" spans="1:26" ht="38.25">
      <c r="A16" s="17" t="s">
        <v>1418</v>
      </c>
      <c r="B16" s="1" t="s">
        <v>1419</v>
      </c>
      <c r="C16" s="1" t="s">
        <v>1400</v>
      </c>
      <c r="D16" s="1" t="s">
        <v>1420</v>
      </c>
      <c r="E16" s="6"/>
      <c r="F16" s="127"/>
      <c r="G16" s="7" t="s">
        <v>113</v>
      </c>
      <c r="H16" s="125"/>
    </row>
    <row r="17" spans="1:26" ht="51">
      <c r="A17" s="17">
        <v>39260</v>
      </c>
      <c r="B17" s="131" t="s">
        <v>1421</v>
      </c>
      <c r="C17" s="135" t="s">
        <v>1400</v>
      </c>
      <c r="D17" s="135" t="s">
        <v>1376</v>
      </c>
      <c r="E17" s="6" t="s">
        <v>1377</v>
      </c>
      <c r="F17" s="127" t="s">
        <v>1422</v>
      </c>
      <c r="G17" s="136" t="s">
        <v>1423</v>
      </c>
      <c r="H17" s="125"/>
    </row>
    <row r="18" spans="1:26" ht="63.75">
      <c r="A18" s="17">
        <v>39295</v>
      </c>
      <c r="B18" s="137" t="s">
        <v>1424</v>
      </c>
      <c r="C18" s="135" t="s">
        <v>1381</v>
      </c>
      <c r="D18" s="135" t="s">
        <v>1425</v>
      </c>
      <c r="E18" s="32"/>
      <c r="F18" s="138"/>
      <c r="G18" s="136" t="s">
        <v>1378</v>
      </c>
      <c r="H18" s="125"/>
    </row>
    <row r="19" spans="1:26" ht="63.75">
      <c r="A19" s="139">
        <v>39326</v>
      </c>
      <c r="B19" s="1" t="s">
        <v>1426</v>
      </c>
      <c r="C19" s="1" t="s">
        <v>1400</v>
      </c>
      <c r="D19" s="1" t="s">
        <v>1427</v>
      </c>
      <c r="E19" s="6" t="s">
        <v>1428</v>
      </c>
      <c r="F19" s="127"/>
      <c r="G19" s="128" t="s">
        <v>1378</v>
      </c>
      <c r="H19" s="125"/>
    </row>
    <row r="20" spans="1:26" ht="140.25">
      <c r="A20" s="140" t="s">
        <v>1429</v>
      </c>
      <c r="B20" s="1" t="s">
        <v>1430</v>
      </c>
      <c r="C20" s="1" t="s">
        <v>1386</v>
      </c>
      <c r="D20" s="6" t="s">
        <v>1431</v>
      </c>
      <c r="E20" s="6" t="s">
        <v>1432</v>
      </c>
      <c r="F20" s="127" t="s">
        <v>1433</v>
      </c>
      <c r="G20" s="141" t="s">
        <v>251</v>
      </c>
      <c r="H20" s="125"/>
    </row>
    <row r="21" spans="1:26" ht="63.75">
      <c r="A21" s="142">
        <v>39387</v>
      </c>
      <c r="B21" s="1" t="s">
        <v>1426</v>
      </c>
      <c r="C21" s="1" t="s">
        <v>1386</v>
      </c>
      <c r="D21" s="1" t="s">
        <v>1427</v>
      </c>
      <c r="E21" s="6" t="s">
        <v>1428</v>
      </c>
      <c r="F21" s="127"/>
      <c r="G21" s="143" t="s">
        <v>1378</v>
      </c>
      <c r="H21" s="125"/>
    </row>
    <row r="22" spans="1:26" ht="63.75">
      <c r="A22" s="6">
        <v>2008</v>
      </c>
      <c r="B22" s="137" t="s">
        <v>1389</v>
      </c>
      <c r="C22" s="144" t="s">
        <v>1381</v>
      </c>
      <c r="D22" s="144" t="s">
        <v>1434</v>
      </c>
      <c r="E22" s="3"/>
      <c r="F22" s="133"/>
      <c r="G22" s="128" t="s">
        <v>1378</v>
      </c>
      <c r="H22" s="125"/>
      <c r="I22" s="129"/>
      <c r="J22" s="129"/>
      <c r="K22" s="129"/>
      <c r="L22" s="129"/>
      <c r="M22" s="129"/>
      <c r="N22" s="129"/>
      <c r="O22" s="129"/>
      <c r="P22" s="129"/>
      <c r="Q22" s="129"/>
      <c r="R22" s="129"/>
      <c r="S22" s="129"/>
      <c r="T22" s="129"/>
      <c r="U22" s="129"/>
      <c r="V22" s="129"/>
      <c r="W22" s="129"/>
      <c r="X22" s="129"/>
      <c r="Y22" s="129"/>
      <c r="Z22" s="129"/>
    </row>
    <row r="23" spans="1:26" ht="76.5">
      <c r="A23" s="140">
        <v>2008</v>
      </c>
      <c r="B23" s="1" t="s">
        <v>1435</v>
      </c>
      <c r="C23" s="6" t="s">
        <v>1386</v>
      </c>
      <c r="D23" s="6"/>
      <c r="E23" s="6" t="s">
        <v>1436</v>
      </c>
      <c r="F23" s="145"/>
      <c r="G23" s="128" t="s">
        <v>1378</v>
      </c>
      <c r="H23" s="125"/>
      <c r="I23" s="129"/>
      <c r="J23" s="129"/>
      <c r="K23" s="129"/>
      <c r="L23" s="129"/>
      <c r="M23" s="129"/>
      <c r="N23" s="129"/>
      <c r="O23" s="129"/>
      <c r="P23" s="129"/>
      <c r="Q23" s="129"/>
      <c r="R23" s="129"/>
      <c r="S23" s="129"/>
      <c r="T23" s="129"/>
      <c r="U23" s="129"/>
      <c r="V23" s="129"/>
      <c r="W23" s="129"/>
      <c r="X23" s="129"/>
      <c r="Y23" s="129"/>
      <c r="Z23" s="129"/>
    </row>
    <row r="24" spans="1:26" ht="102">
      <c r="A24" s="140">
        <v>2008</v>
      </c>
      <c r="B24" s="1" t="s">
        <v>1437</v>
      </c>
      <c r="C24" s="6" t="s">
        <v>1438</v>
      </c>
      <c r="D24" s="6"/>
      <c r="E24" s="6" t="s">
        <v>1439</v>
      </c>
      <c r="F24" s="145"/>
      <c r="G24" s="128" t="s">
        <v>1378</v>
      </c>
      <c r="H24" s="125"/>
      <c r="I24" s="129"/>
      <c r="J24" s="129"/>
      <c r="K24" s="129"/>
      <c r="L24" s="129"/>
      <c r="M24" s="129"/>
      <c r="N24" s="129"/>
      <c r="O24" s="129"/>
      <c r="P24" s="129"/>
      <c r="Q24" s="129"/>
      <c r="R24" s="129"/>
      <c r="S24" s="129"/>
      <c r="T24" s="129"/>
      <c r="U24" s="129"/>
      <c r="V24" s="129"/>
      <c r="W24" s="129"/>
      <c r="X24" s="129"/>
      <c r="Y24" s="129"/>
      <c r="Z24" s="129"/>
    </row>
    <row r="25" spans="1:26" ht="63.75">
      <c r="A25" s="142">
        <v>39539</v>
      </c>
      <c r="B25" s="1" t="s">
        <v>1440</v>
      </c>
      <c r="C25" s="6" t="s">
        <v>1386</v>
      </c>
      <c r="D25" s="6"/>
      <c r="E25" s="6" t="s">
        <v>1441</v>
      </c>
      <c r="F25" s="127"/>
      <c r="G25" s="128" t="s">
        <v>1378</v>
      </c>
      <c r="H25" s="125"/>
      <c r="I25" s="129"/>
      <c r="J25" s="129"/>
      <c r="K25" s="129"/>
      <c r="L25" s="129"/>
      <c r="M25" s="129"/>
      <c r="N25" s="129"/>
      <c r="O25" s="129"/>
      <c r="P25" s="129"/>
      <c r="Q25" s="129"/>
      <c r="R25" s="129"/>
      <c r="S25" s="129"/>
      <c r="T25" s="129"/>
      <c r="U25" s="129"/>
      <c r="V25" s="129"/>
      <c r="W25" s="129"/>
      <c r="X25" s="129"/>
      <c r="Y25" s="129"/>
      <c r="Z25" s="129"/>
    </row>
    <row r="26" spans="1:26" ht="63.75">
      <c r="A26" s="142">
        <v>39600</v>
      </c>
      <c r="B26" s="1" t="s">
        <v>1442</v>
      </c>
      <c r="C26" s="6" t="s">
        <v>1381</v>
      </c>
      <c r="D26" s="6" t="s">
        <v>1443</v>
      </c>
      <c r="E26" s="6"/>
      <c r="F26" s="127"/>
      <c r="G26" s="128" t="s">
        <v>1378</v>
      </c>
      <c r="H26" s="125"/>
      <c r="I26" s="129"/>
      <c r="J26" s="129"/>
      <c r="K26" s="129"/>
      <c r="L26" s="129"/>
      <c r="M26" s="129"/>
      <c r="N26" s="129"/>
      <c r="O26" s="129"/>
      <c r="P26" s="129"/>
      <c r="Q26" s="129"/>
      <c r="R26" s="129"/>
      <c r="S26" s="129"/>
      <c r="T26" s="129"/>
      <c r="U26" s="129"/>
      <c r="V26" s="129"/>
      <c r="W26" s="129"/>
      <c r="X26" s="129"/>
      <c r="Y26" s="129"/>
      <c r="Z26" s="129"/>
    </row>
    <row r="27" spans="1:26" ht="89.25">
      <c r="A27" s="2">
        <v>39640</v>
      </c>
      <c r="B27" s="1" t="s">
        <v>1444</v>
      </c>
      <c r="C27" s="1" t="s">
        <v>1386</v>
      </c>
      <c r="D27" s="1" t="s">
        <v>1445</v>
      </c>
      <c r="E27" s="8" t="s">
        <v>1446</v>
      </c>
      <c r="F27" s="127"/>
      <c r="G27" s="7" t="s">
        <v>284</v>
      </c>
      <c r="H27" s="125"/>
    </row>
    <row r="28" spans="1:26" ht="51">
      <c r="A28" s="146">
        <v>39651</v>
      </c>
      <c r="B28" s="1" t="s">
        <v>1442</v>
      </c>
      <c r="C28" s="1" t="s">
        <v>1400</v>
      </c>
      <c r="D28" s="1" t="s">
        <v>1376</v>
      </c>
      <c r="E28" s="6" t="s">
        <v>1447</v>
      </c>
      <c r="F28" s="147" t="s">
        <v>1448</v>
      </c>
      <c r="G28" s="148" t="s">
        <v>1449</v>
      </c>
      <c r="H28" s="125"/>
    </row>
    <row r="29" spans="1:26" ht="51">
      <c r="A29" s="2">
        <v>39716</v>
      </c>
      <c r="B29" s="131" t="s">
        <v>1442</v>
      </c>
      <c r="C29" s="8" t="s">
        <v>1450</v>
      </c>
      <c r="D29" s="8" t="s">
        <v>1376</v>
      </c>
      <c r="E29" s="6" t="s">
        <v>1451</v>
      </c>
      <c r="F29" s="147" t="s">
        <v>1452</v>
      </c>
      <c r="G29" s="148" t="s">
        <v>1453</v>
      </c>
      <c r="H29" s="125"/>
    </row>
    <row r="30" spans="1:26" ht="63.75">
      <c r="A30" s="149">
        <v>39692</v>
      </c>
      <c r="B30" s="131" t="s">
        <v>1454</v>
      </c>
      <c r="C30" s="131" t="s">
        <v>1386</v>
      </c>
      <c r="D30" s="1"/>
      <c r="E30" s="6" t="s">
        <v>1455</v>
      </c>
      <c r="F30" s="147"/>
      <c r="G30" s="148" t="s">
        <v>1378</v>
      </c>
      <c r="H30" s="125"/>
    </row>
    <row r="31" spans="1:26" ht="63.75">
      <c r="A31" s="149" t="s">
        <v>1456</v>
      </c>
      <c r="B31" s="131" t="s">
        <v>1457</v>
      </c>
      <c r="C31" s="1" t="s">
        <v>1400</v>
      </c>
      <c r="D31" s="150" t="s">
        <v>1458</v>
      </c>
      <c r="E31" s="6"/>
      <c r="F31" s="147"/>
      <c r="G31" s="148" t="s">
        <v>1378</v>
      </c>
      <c r="H31" s="125"/>
    </row>
    <row r="32" spans="1:26" ht="51">
      <c r="A32" s="2">
        <v>39787</v>
      </c>
      <c r="B32" s="1" t="s">
        <v>1459</v>
      </c>
      <c r="C32" s="1" t="s">
        <v>1386</v>
      </c>
      <c r="D32" s="1"/>
      <c r="E32" s="1" t="s">
        <v>1460</v>
      </c>
      <c r="F32" s="151" t="s">
        <v>1461</v>
      </c>
      <c r="G32" s="152" t="s">
        <v>387</v>
      </c>
      <c r="H32" s="125"/>
    </row>
    <row r="33" spans="1:8" ht="63.75">
      <c r="A33" s="2">
        <v>39783</v>
      </c>
      <c r="B33" s="1" t="s">
        <v>1462</v>
      </c>
      <c r="C33" s="1" t="s">
        <v>1386</v>
      </c>
      <c r="D33" s="1"/>
      <c r="E33" s="1" t="s">
        <v>1463</v>
      </c>
      <c r="F33" s="151"/>
      <c r="G33" s="136" t="s">
        <v>1378</v>
      </c>
      <c r="H33" s="125"/>
    </row>
    <row r="34" spans="1:8" ht="63.75">
      <c r="A34" s="2">
        <v>40026</v>
      </c>
      <c r="B34" s="1" t="s">
        <v>1442</v>
      </c>
      <c r="C34" s="6" t="s">
        <v>1381</v>
      </c>
      <c r="D34" s="6" t="s">
        <v>1443</v>
      </c>
      <c r="E34" s="6"/>
      <c r="F34" s="127" t="s">
        <v>1464</v>
      </c>
      <c r="G34" s="23" t="s">
        <v>1378</v>
      </c>
      <c r="H34" s="125"/>
    </row>
    <row r="35" spans="1:8" ht="102">
      <c r="A35" s="17">
        <v>40022</v>
      </c>
      <c r="B35" s="1" t="s">
        <v>1465</v>
      </c>
      <c r="C35" s="1" t="s">
        <v>1386</v>
      </c>
      <c r="D35" s="1"/>
      <c r="E35" s="1" t="s">
        <v>1466</v>
      </c>
      <c r="F35" s="127" t="s">
        <v>1467</v>
      </c>
      <c r="G35" s="153" t="s">
        <v>413</v>
      </c>
      <c r="H35" s="125"/>
    </row>
    <row r="36" spans="1:8" ht="63.75">
      <c r="A36" s="17">
        <v>40039</v>
      </c>
      <c r="B36" s="1" t="s">
        <v>1468</v>
      </c>
      <c r="C36" s="1" t="s">
        <v>1469</v>
      </c>
      <c r="D36" s="1"/>
      <c r="E36" s="1"/>
      <c r="F36" s="127" t="s">
        <v>1470</v>
      </c>
      <c r="G36" s="36" t="s">
        <v>1378</v>
      </c>
      <c r="H36" s="125"/>
    </row>
    <row r="37" spans="1:8" ht="89.25">
      <c r="A37" s="2">
        <v>40065</v>
      </c>
      <c r="B37" s="131" t="s">
        <v>1442</v>
      </c>
      <c r="C37" s="1" t="s">
        <v>1400</v>
      </c>
      <c r="D37" s="1" t="s">
        <v>1376</v>
      </c>
      <c r="E37" s="18" t="s">
        <v>1471</v>
      </c>
      <c r="F37" s="127" t="s">
        <v>1472</v>
      </c>
      <c r="G37" s="148" t="s">
        <v>1473</v>
      </c>
      <c r="H37" s="125"/>
    </row>
    <row r="38" spans="1:8" ht="63.75">
      <c r="A38" s="6">
        <v>2009</v>
      </c>
      <c r="B38" s="131" t="s">
        <v>1474</v>
      </c>
      <c r="C38" s="1" t="s">
        <v>1381</v>
      </c>
      <c r="D38" s="150" t="s">
        <v>1475</v>
      </c>
      <c r="E38" s="6"/>
      <c r="F38" s="147"/>
      <c r="G38" s="148" t="s">
        <v>1378</v>
      </c>
      <c r="H38" s="125"/>
    </row>
    <row r="39" spans="1:8" ht="76.5">
      <c r="A39" s="154">
        <v>40213</v>
      </c>
      <c r="B39" s="1" t="s">
        <v>1476</v>
      </c>
      <c r="C39" s="1" t="s">
        <v>1386</v>
      </c>
      <c r="D39" s="6" t="s">
        <v>1477</v>
      </c>
      <c r="E39" s="3" t="s">
        <v>1478</v>
      </c>
      <c r="F39" s="127" t="s">
        <v>1479</v>
      </c>
      <c r="G39" s="155" t="s">
        <v>468</v>
      </c>
      <c r="H39" s="125"/>
    </row>
    <row r="40" spans="1:8" ht="89.25">
      <c r="A40" s="154">
        <v>40334</v>
      </c>
      <c r="B40" s="1" t="s">
        <v>1480</v>
      </c>
      <c r="C40" s="1" t="s">
        <v>1386</v>
      </c>
      <c r="D40" s="1"/>
      <c r="E40" s="6" t="s">
        <v>1481</v>
      </c>
      <c r="F40" s="127" t="s">
        <v>1482</v>
      </c>
      <c r="G40" s="156" t="s">
        <v>1483</v>
      </c>
      <c r="H40" s="125"/>
    </row>
    <row r="41" spans="1:8" ht="63.75">
      <c r="A41" s="17" t="s">
        <v>1484</v>
      </c>
      <c r="B41" s="1" t="s">
        <v>1485</v>
      </c>
      <c r="C41" s="1" t="s">
        <v>1381</v>
      </c>
      <c r="D41" s="18" t="s">
        <v>1376</v>
      </c>
      <c r="E41" s="1" t="s">
        <v>1460</v>
      </c>
      <c r="F41" s="127"/>
      <c r="G41" s="36" t="s">
        <v>1378</v>
      </c>
      <c r="H41" s="125"/>
    </row>
    <row r="42" spans="1:8" ht="63.75">
      <c r="A42" s="1">
        <v>2011</v>
      </c>
      <c r="B42" s="131" t="s">
        <v>1391</v>
      </c>
      <c r="C42" s="126" t="s">
        <v>1386</v>
      </c>
      <c r="D42" s="32"/>
      <c r="E42" s="157" t="s">
        <v>1486</v>
      </c>
      <c r="F42" s="127"/>
      <c r="G42" s="158" t="s">
        <v>1378</v>
      </c>
      <c r="H42" s="125"/>
    </row>
    <row r="43" spans="1:8" ht="165.75">
      <c r="A43" s="17">
        <v>40821</v>
      </c>
      <c r="B43" s="131" t="s">
        <v>1487</v>
      </c>
      <c r="C43" s="126" t="s">
        <v>1386</v>
      </c>
      <c r="D43" s="6" t="s">
        <v>1488</v>
      </c>
      <c r="E43" s="1" t="s">
        <v>1489</v>
      </c>
      <c r="F43" s="147" t="s">
        <v>1490</v>
      </c>
      <c r="G43" s="158" t="s">
        <v>1491</v>
      </c>
      <c r="H43" s="125"/>
    </row>
    <row r="44" spans="1:8" ht="76.5">
      <c r="A44" s="17">
        <v>40878</v>
      </c>
      <c r="B44" s="1" t="s">
        <v>1492</v>
      </c>
      <c r="C44" s="1" t="s">
        <v>1400</v>
      </c>
      <c r="D44" s="8" t="s">
        <v>1493</v>
      </c>
      <c r="E44" s="8" t="s">
        <v>1494</v>
      </c>
      <c r="F44" s="127" t="s">
        <v>1495</v>
      </c>
      <c r="G44" s="158" t="s">
        <v>1496</v>
      </c>
      <c r="H44" s="125"/>
    </row>
    <row r="45" spans="1:8" ht="127.5">
      <c r="A45" s="17">
        <v>41073</v>
      </c>
      <c r="B45" s="1" t="s">
        <v>1497</v>
      </c>
      <c r="C45" s="1" t="s">
        <v>1400</v>
      </c>
      <c r="D45" s="1" t="s">
        <v>1498</v>
      </c>
      <c r="E45" s="1" t="s">
        <v>1499</v>
      </c>
      <c r="F45" s="127" t="s">
        <v>1500</v>
      </c>
      <c r="G45" s="155" t="s">
        <v>702</v>
      </c>
      <c r="H45" s="125"/>
    </row>
    <row r="46" spans="1:8" ht="63.75">
      <c r="A46" s="17" t="s">
        <v>707</v>
      </c>
      <c r="B46" s="1" t="s">
        <v>1501</v>
      </c>
      <c r="C46" s="1" t="s">
        <v>1438</v>
      </c>
      <c r="D46" s="1"/>
      <c r="E46" s="1" t="s">
        <v>1502</v>
      </c>
      <c r="F46" s="127" t="s">
        <v>1503</v>
      </c>
      <c r="G46" s="159" t="s">
        <v>702</v>
      </c>
      <c r="H46" s="125"/>
    </row>
    <row r="47" spans="1:8" ht="114.75">
      <c r="A47" s="17">
        <v>41179</v>
      </c>
      <c r="B47" s="1" t="s">
        <v>1504</v>
      </c>
      <c r="C47" s="1" t="s">
        <v>1505</v>
      </c>
      <c r="D47" s="1" t="s">
        <v>1506</v>
      </c>
      <c r="E47" s="1" t="s">
        <v>1507</v>
      </c>
      <c r="F47" s="127"/>
      <c r="G47" s="159" t="s">
        <v>702</v>
      </c>
      <c r="H47" s="125"/>
    </row>
    <row r="48" spans="1:8" ht="63.75">
      <c r="A48" s="17" t="s">
        <v>1508</v>
      </c>
      <c r="B48" s="1" t="s">
        <v>1509</v>
      </c>
      <c r="C48" s="1" t="s">
        <v>1438</v>
      </c>
      <c r="D48" s="135"/>
      <c r="E48" s="1" t="s">
        <v>1502</v>
      </c>
      <c r="F48" s="160" t="s">
        <v>1510</v>
      </c>
      <c r="G48" s="159" t="s">
        <v>756</v>
      </c>
      <c r="H48" s="125"/>
    </row>
    <row r="49" spans="1:8" ht="38.25">
      <c r="A49" s="17">
        <v>41367</v>
      </c>
      <c r="B49" s="1" t="s">
        <v>1511</v>
      </c>
      <c r="C49" s="161" t="s">
        <v>1386</v>
      </c>
      <c r="D49" s="1" t="s">
        <v>1512</v>
      </c>
      <c r="E49" s="1" t="s">
        <v>1513</v>
      </c>
      <c r="F49" s="127" t="s">
        <v>1514</v>
      </c>
      <c r="G49" s="162" t="s">
        <v>1515</v>
      </c>
      <c r="H49" s="125"/>
    </row>
    <row r="50" spans="1:8" ht="63.75">
      <c r="A50" s="163" t="s">
        <v>1516</v>
      </c>
      <c r="B50" s="135" t="s">
        <v>1517</v>
      </c>
      <c r="C50" s="161" t="s">
        <v>1518</v>
      </c>
      <c r="D50" s="135"/>
      <c r="E50" s="1" t="s">
        <v>1502</v>
      </c>
      <c r="F50" s="160" t="s">
        <v>1510</v>
      </c>
      <c r="G50" s="164" t="s">
        <v>756</v>
      </c>
      <c r="H50" s="125"/>
    </row>
    <row r="51" spans="1:8" ht="63.75">
      <c r="A51" s="165">
        <v>41453</v>
      </c>
      <c r="B51" s="1" t="s">
        <v>1519</v>
      </c>
      <c r="C51" s="31" t="s">
        <v>1386</v>
      </c>
      <c r="D51" s="31"/>
      <c r="E51" s="31"/>
      <c r="F51" s="127" t="s">
        <v>1520</v>
      </c>
      <c r="G51" s="166" t="s">
        <v>756</v>
      </c>
    </row>
    <row r="52" spans="1:8" ht="63.75">
      <c r="A52" s="167" t="s">
        <v>1521</v>
      </c>
      <c r="B52" s="8" t="s">
        <v>1522</v>
      </c>
      <c r="C52" s="131" t="s">
        <v>1400</v>
      </c>
      <c r="D52" s="8" t="s">
        <v>1523</v>
      </c>
      <c r="E52" s="6" t="s">
        <v>1377</v>
      </c>
      <c r="F52" s="151" t="s">
        <v>1524</v>
      </c>
      <c r="G52" s="166" t="s">
        <v>756</v>
      </c>
      <c r="H52" s="125"/>
    </row>
    <row r="53" spans="1:8" ht="76.5">
      <c r="A53" s="17">
        <v>41470</v>
      </c>
      <c r="B53" s="1" t="s">
        <v>1525</v>
      </c>
      <c r="C53" s="126" t="s">
        <v>1386</v>
      </c>
      <c r="D53" s="1"/>
      <c r="E53" s="1" t="s">
        <v>1526</v>
      </c>
      <c r="F53" s="127" t="s">
        <v>1527</v>
      </c>
      <c r="G53" s="166" t="s">
        <v>756</v>
      </c>
      <c r="H53" s="125"/>
    </row>
    <row r="54" spans="1:8" ht="63.75">
      <c r="A54" s="17" t="s">
        <v>1528</v>
      </c>
      <c r="B54" s="1" t="s">
        <v>1529</v>
      </c>
      <c r="C54" s="1" t="s">
        <v>1400</v>
      </c>
      <c r="D54" s="8" t="s">
        <v>1530</v>
      </c>
      <c r="E54" s="8"/>
      <c r="F54" s="151" t="s">
        <v>1531</v>
      </c>
      <c r="G54" s="166" t="s">
        <v>756</v>
      </c>
      <c r="H54" s="125"/>
    </row>
    <row r="55" spans="1:8" ht="63.75">
      <c r="A55" s="17">
        <v>41548</v>
      </c>
      <c r="B55" s="1" t="s">
        <v>1532</v>
      </c>
      <c r="C55" s="1" t="s">
        <v>1386</v>
      </c>
      <c r="D55" s="1"/>
      <c r="E55" s="1" t="s">
        <v>1533</v>
      </c>
      <c r="F55" s="127" t="s">
        <v>1534</v>
      </c>
      <c r="G55" s="166" t="s">
        <v>756</v>
      </c>
      <c r="H55" s="125"/>
    </row>
    <row r="56" spans="1:8" ht="63.75">
      <c r="A56" s="17">
        <v>41548</v>
      </c>
      <c r="B56" s="135" t="s">
        <v>1535</v>
      </c>
      <c r="C56" s="1" t="s">
        <v>1381</v>
      </c>
      <c r="D56" s="1" t="s">
        <v>1536</v>
      </c>
      <c r="E56" s="1"/>
      <c r="F56" s="127"/>
      <c r="G56" s="168" t="s">
        <v>1378</v>
      </c>
      <c r="H56" s="125"/>
    </row>
    <row r="57" spans="1:8" ht="63.75">
      <c r="A57" s="17">
        <v>41548</v>
      </c>
      <c r="B57" s="135" t="s">
        <v>1537</v>
      </c>
      <c r="C57" s="135" t="s">
        <v>1386</v>
      </c>
      <c r="D57" s="135"/>
      <c r="E57" s="135" t="s">
        <v>1538</v>
      </c>
      <c r="F57" s="127"/>
      <c r="G57" s="168" t="s">
        <v>1378</v>
      </c>
      <c r="H57" s="125"/>
    </row>
    <row r="58" spans="1:8" ht="63.75">
      <c r="A58" s="17">
        <v>41609</v>
      </c>
      <c r="B58" s="135" t="s">
        <v>1539</v>
      </c>
      <c r="C58" s="135" t="s">
        <v>1386</v>
      </c>
      <c r="D58" s="135"/>
      <c r="E58" s="135" t="s">
        <v>1540</v>
      </c>
      <c r="F58" s="127"/>
      <c r="G58" s="168" t="s">
        <v>1378</v>
      </c>
      <c r="H58" s="125"/>
    </row>
    <row r="59" spans="1:8" ht="76.5">
      <c r="A59" s="6" t="s">
        <v>1541</v>
      </c>
      <c r="B59" s="135" t="s">
        <v>1542</v>
      </c>
      <c r="C59" s="135" t="s">
        <v>1400</v>
      </c>
      <c r="D59" s="135" t="s">
        <v>1543</v>
      </c>
      <c r="E59" s="135" t="s">
        <v>1544</v>
      </c>
      <c r="F59" s="127" t="s">
        <v>1545</v>
      </c>
      <c r="G59" s="169" t="s">
        <v>821</v>
      </c>
      <c r="H59" s="125"/>
    </row>
    <row r="60" spans="1:8" ht="63.75">
      <c r="A60" s="170">
        <v>41821</v>
      </c>
      <c r="B60" s="135" t="s">
        <v>1546</v>
      </c>
      <c r="C60" s="135" t="s">
        <v>1386</v>
      </c>
      <c r="D60" s="135"/>
      <c r="E60" s="135" t="s">
        <v>1547</v>
      </c>
      <c r="F60" s="138"/>
      <c r="G60" s="171" t="s">
        <v>1378</v>
      </c>
      <c r="H60" s="125"/>
    </row>
    <row r="61" spans="1:8" ht="51">
      <c r="A61" s="17" t="s">
        <v>1548</v>
      </c>
      <c r="B61" s="1" t="s">
        <v>1549</v>
      </c>
      <c r="C61" s="1" t="s">
        <v>1400</v>
      </c>
      <c r="D61" s="1" t="s">
        <v>1523</v>
      </c>
      <c r="E61" s="6" t="s">
        <v>1377</v>
      </c>
      <c r="F61" s="127" t="s">
        <v>1550</v>
      </c>
      <c r="G61" s="169" t="s">
        <v>839</v>
      </c>
      <c r="H61" s="172"/>
    </row>
    <row r="62" spans="1:8" ht="63.75">
      <c r="A62" s="17">
        <v>42036</v>
      </c>
      <c r="B62" s="1" t="s">
        <v>1551</v>
      </c>
      <c r="C62" s="1" t="s">
        <v>1438</v>
      </c>
      <c r="D62" s="1"/>
      <c r="E62" s="6" t="s">
        <v>1552</v>
      </c>
      <c r="F62" s="127"/>
      <c r="G62" s="168" t="s">
        <v>1378</v>
      </c>
      <c r="H62" s="172"/>
    </row>
    <row r="63" spans="1:8" ht="25.5">
      <c r="A63" s="17">
        <v>42133</v>
      </c>
      <c r="B63" s="1" t="s">
        <v>1553</v>
      </c>
      <c r="C63" s="1" t="s">
        <v>1400</v>
      </c>
      <c r="D63" s="1" t="s">
        <v>1523</v>
      </c>
      <c r="E63" s="6"/>
      <c r="F63" s="127"/>
      <c r="G63" s="168" t="s">
        <v>1554</v>
      </c>
      <c r="H63" s="172"/>
    </row>
    <row r="64" spans="1:8" ht="51">
      <c r="A64" s="6" t="s">
        <v>1555</v>
      </c>
      <c r="B64" s="1" t="s">
        <v>1556</v>
      </c>
      <c r="C64" s="1" t="s">
        <v>1400</v>
      </c>
      <c r="D64" s="6" t="s">
        <v>1557</v>
      </c>
      <c r="E64" s="6" t="s">
        <v>1558</v>
      </c>
      <c r="F64" s="127" t="s">
        <v>1559</v>
      </c>
      <c r="G64" s="169" t="s">
        <v>839</v>
      </c>
      <c r="H64" s="172"/>
    </row>
    <row r="65" spans="1:26" ht="38.25">
      <c r="A65" s="173">
        <v>42248</v>
      </c>
      <c r="B65" s="8" t="s">
        <v>1560</v>
      </c>
      <c r="C65" s="8" t="s">
        <v>1561</v>
      </c>
      <c r="D65" s="8" t="s">
        <v>1523</v>
      </c>
      <c r="E65" s="3" t="s">
        <v>1377</v>
      </c>
      <c r="F65" s="151"/>
      <c r="G65" s="174" t="s">
        <v>1554</v>
      </c>
      <c r="H65" s="125"/>
    </row>
    <row r="66" spans="1:26" ht="25.5">
      <c r="A66" s="149">
        <v>42309</v>
      </c>
      <c r="B66" s="1" t="s">
        <v>1562</v>
      </c>
      <c r="C66" s="1" t="s">
        <v>1563</v>
      </c>
      <c r="D66" s="8" t="s">
        <v>1523</v>
      </c>
      <c r="E66" s="6" t="s">
        <v>1377</v>
      </c>
      <c r="F66" s="127"/>
      <c r="G66" s="166" t="s">
        <v>1554</v>
      </c>
      <c r="H66" s="125"/>
    </row>
    <row r="67" spans="1:26" ht="25.5">
      <c r="A67" s="149">
        <v>42644</v>
      </c>
      <c r="B67" s="1" t="s">
        <v>1564</v>
      </c>
      <c r="C67" s="1" t="s">
        <v>1565</v>
      </c>
      <c r="D67" s="8" t="s">
        <v>1523</v>
      </c>
      <c r="E67" s="6" t="s">
        <v>1377</v>
      </c>
      <c r="F67" s="127"/>
      <c r="G67" s="168" t="s">
        <v>1554</v>
      </c>
      <c r="H67" s="125"/>
    </row>
    <row r="68" spans="1:26" ht="63.75">
      <c r="A68" s="154">
        <v>42533</v>
      </c>
      <c r="B68" s="1" t="s">
        <v>1566</v>
      </c>
      <c r="C68" s="1" t="s">
        <v>1386</v>
      </c>
      <c r="D68" s="8" t="s">
        <v>1567</v>
      </c>
      <c r="E68" s="1" t="s">
        <v>1568</v>
      </c>
      <c r="F68" s="127" t="s">
        <v>1569</v>
      </c>
      <c r="G68" s="169" t="s">
        <v>872</v>
      </c>
      <c r="H68" s="125"/>
    </row>
    <row r="69" spans="1:26" ht="63.75">
      <c r="A69" s="2">
        <v>42772</v>
      </c>
      <c r="B69" s="131" t="s">
        <v>1389</v>
      </c>
      <c r="C69" s="1" t="s">
        <v>1400</v>
      </c>
      <c r="D69" s="32" t="s">
        <v>1557</v>
      </c>
      <c r="E69" s="175"/>
      <c r="F69" s="176"/>
      <c r="G69" s="177" t="s">
        <v>1378</v>
      </c>
      <c r="H69" s="178"/>
      <c r="I69" s="179"/>
      <c r="J69" s="179"/>
      <c r="K69" s="179"/>
      <c r="L69" s="179"/>
      <c r="M69" s="179"/>
      <c r="N69" s="179"/>
      <c r="O69" s="179"/>
      <c r="P69" s="179"/>
      <c r="Q69" s="179"/>
      <c r="R69" s="179"/>
      <c r="S69" s="179"/>
      <c r="T69" s="179"/>
      <c r="U69" s="179"/>
      <c r="V69" s="179"/>
      <c r="W69" s="179"/>
      <c r="X69" s="179"/>
      <c r="Y69" s="179"/>
      <c r="Z69" s="179"/>
    </row>
    <row r="70" spans="1:26" ht="63.75">
      <c r="A70" s="2" t="s">
        <v>1570</v>
      </c>
      <c r="B70" s="131" t="s">
        <v>1571</v>
      </c>
      <c r="C70" s="126" t="s">
        <v>1469</v>
      </c>
      <c r="D70" s="6" t="s">
        <v>1572</v>
      </c>
      <c r="E70" s="17"/>
      <c r="F70" s="180"/>
      <c r="G70" s="177" t="s">
        <v>1378</v>
      </c>
      <c r="H70" s="178"/>
      <c r="I70" s="179"/>
      <c r="J70" s="179"/>
      <c r="K70" s="179"/>
      <c r="L70" s="179"/>
      <c r="M70" s="179"/>
      <c r="N70" s="179"/>
      <c r="O70" s="179"/>
      <c r="P70" s="179"/>
      <c r="Q70" s="179"/>
      <c r="R70" s="179"/>
      <c r="S70" s="179"/>
      <c r="T70" s="179"/>
      <c r="U70" s="179"/>
      <c r="V70" s="179"/>
      <c r="W70" s="179"/>
      <c r="X70" s="179"/>
      <c r="Y70" s="179"/>
      <c r="Z70" s="179"/>
    </row>
    <row r="71" spans="1:26" ht="25.5">
      <c r="A71" s="2">
        <v>42873</v>
      </c>
      <c r="B71" s="1" t="s">
        <v>1573</v>
      </c>
      <c r="C71" s="126" t="s">
        <v>1574</v>
      </c>
      <c r="D71" s="1" t="s">
        <v>1523</v>
      </c>
      <c r="E71" s="6" t="s">
        <v>1377</v>
      </c>
      <c r="F71" s="127" t="s">
        <v>1575</v>
      </c>
      <c r="G71" s="168" t="s">
        <v>1554</v>
      </c>
      <c r="H71" s="125"/>
    </row>
    <row r="72" spans="1:26" ht="63.75">
      <c r="A72" s="2">
        <v>42917</v>
      </c>
      <c r="B72" s="1" t="s">
        <v>1576</v>
      </c>
      <c r="C72" s="126" t="s">
        <v>1400</v>
      </c>
      <c r="D72" s="6" t="s">
        <v>1577</v>
      </c>
      <c r="E72" s="17"/>
      <c r="F72" s="180"/>
      <c r="G72" s="177" t="s">
        <v>1378</v>
      </c>
      <c r="H72" s="125"/>
    </row>
    <row r="73" spans="1:26" ht="63.75">
      <c r="A73" s="2">
        <v>42979</v>
      </c>
      <c r="B73" s="1" t="s">
        <v>1578</v>
      </c>
      <c r="C73" s="126" t="s">
        <v>1375</v>
      </c>
      <c r="D73" s="1" t="s">
        <v>1579</v>
      </c>
      <c r="E73" s="6" t="s">
        <v>1580</v>
      </c>
      <c r="F73" s="127"/>
      <c r="G73" s="168" t="s">
        <v>1378</v>
      </c>
      <c r="H73" s="125"/>
    </row>
    <row r="74" spans="1:26" ht="38.25">
      <c r="A74" s="2">
        <v>43012</v>
      </c>
      <c r="B74" s="1" t="s">
        <v>1581</v>
      </c>
      <c r="C74" s="1" t="s">
        <v>1381</v>
      </c>
      <c r="D74" s="8" t="s">
        <v>1523</v>
      </c>
      <c r="E74" s="3" t="s">
        <v>1377</v>
      </c>
      <c r="F74" s="151"/>
      <c r="G74" s="168" t="s">
        <v>1582</v>
      </c>
      <c r="H74" s="125"/>
    </row>
    <row r="75" spans="1:26" ht="63.75">
      <c r="A75" s="181">
        <v>43044</v>
      </c>
      <c r="B75" s="182" t="s">
        <v>1583</v>
      </c>
      <c r="C75" s="182" t="s">
        <v>1386</v>
      </c>
      <c r="D75" s="183" t="s">
        <v>1584</v>
      </c>
      <c r="E75" s="184" t="s">
        <v>1585</v>
      </c>
      <c r="F75" s="185" t="s">
        <v>1586</v>
      </c>
      <c r="G75" s="186" t="s">
        <v>1587</v>
      </c>
      <c r="H75" s="187"/>
      <c r="I75" s="188"/>
      <c r="J75" s="172"/>
      <c r="K75" s="172"/>
    </row>
    <row r="76" spans="1:26" ht="146.25">
      <c r="A76" s="32" t="s">
        <v>1588</v>
      </c>
      <c r="B76" s="135" t="s">
        <v>1589</v>
      </c>
      <c r="C76" s="135" t="s">
        <v>1590</v>
      </c>
      <c r="D76" s="189" t="s">
        <v>1591</v>
      </c>
      <c r="E76" s="135"/>
      <c r="F76" s="160" t="s">
        <v>1592</v>
      </c>
      <c r="G76" s="190" t="s">
        <v>1593</v>
      </c>
      <c r="H76" s="187"/>
      <c r="I76" s="188"/>
      <c r="J76" s="172"/>
      <c r="K76" s="172"/>
    </row>
    <row r="77" spans="1:26" ht="63.75">
      <c r="A77" s="2">
        <v>43163</v>
      </c>
      <c r="B77" s="1" t="s">
        <v>1594</v>
      </c>
      <c r="C77" s="6" t="s">
        <v>1400</v>
      </c>
      <c r="D77" s="6" t="s">
        <v>1595</v>
      </c>
      <c r="E77" s="6" t="s">
        <v>1596</v>
      </c>
      <c r="F77" s="127" t="s">
        <v>1597</v>
      </c>
      <c r="G77" s="36" t="s">
        <v>1378</v>
      </c>
      <c r="H77" s="188"/>
      <c r="I77" s="188"/>
      <c r="J77" s="172"/>
      <c r="K77" s="172"/>
    </row>
    <row r="78" spans="1:26" ht="63.75">
      <c r="A78" s="2" t="s">
        <v>1598</v>
      </c>
      <c r="B78" s="1" t="s">
        <v>1599</v>
      </c>
      <c r="C78" s="6" t="s">
        <v>1386</v>
      </c>
      <c r="D78" s="6" t="s">
        <v>1600</v>
      </c>
      <c r="E78" s="6" t="s">
        <v>1601</v>
      </c>
      <c r="F78" s="127"/>
      <c r="G78" s="36" t="s">
        <v>1378</v>
      </c>
      <c r="H78" s="188"/>
      <c r="I78" s="188"/>
      <c r="J78" s="172"/>
      <c r="K78" s="172"/>
    </row>
    <row r="79" spans="1:26" ht="63.75">
      <c r="A79" s="2">
        <v>43203</v>
      </c>
      <c r="B79" s="1" t="s">
        <v>1602</v>
      </c>
      <c r="C79" s="6" t="s">
        <v>1386</v>
      </c>
      <c r="D79" s="6"/>
      <c r="E79" s="6" t="s">
        <v>1603</v>
      </c>
      <c r="F79" s="127" t="s">
        <v>1604</v>
      </c>
      <c r="G79" s="36" t="s">
        <v>1378</v>
      </c>
      <c r="H79" s="188"/>
      <c r="I79" s="188"/>
      <c r="J79" s="172"/>
      <c r="K79" s="172"/>
    </row>
    <row r="80" spans="1:26" ht="63.75">
      <c r="A80" s="146">
        <v>43221</v>
      </c>
      <c r="B80" s="1" t="s">
        <v>1605</v>
      </c>
      <c r="C80" s="6" t="s">
        <v>1386</v>
      </c>
      <c r="D80" s="6" t="s">
        <v>1606</v>
      </c>
      <c r="E80" s="6" t="s">
        <v>1607</v>
      </c>
      <c r="F80" s="191" t="s">
        <v>1608</v>
      </c>
      <c r="G80" s="36" t="s">
        <v>1378</v>
      </c>
      <c r="H80" s="188"/>
      <c r="I80" s="188"/>
      <c r="J80" s="172"/>
      <c r="K80" s="172"/>
    </row>
    <row r="81" spans="1:26" ht="76.5">
      <c r="A81" s="192">
        <v>43245</v>
      </c>
      <c r="B81" s="8" t="s">
        <v>1609</v>
      </c>
      <c r="C81" s="3" t="s">
        <v>1469</v>
      </c>
      <c r="D81" s="3" t="s">
        <v>1610</v>
      </c>
      <c r="E81" s="3" t="s">
        <v>1611</v>
      </c>
      <c r="F81" s="193" t="s">
        <v>1612</v>
      </c>
      <c r="G81" s="194" t="s">
        <v>1613</v>
      </c>
      <c r="H81" s="188"/>
      <c r="I81" s="188"/>
      <c r="J81" s="172"/>
      <c r="K81" s="172"/>
    </row>
    <row r="82" spans="1:26" ht="63.75">
      <c r="A82" s="2">
        <v>43252</v>
      </c>
      <c r="B82" s="8" t="s">
        <v>1614</v>
      </c>
      <c r="C82" s="195" t="s">
        <v>1400</v>
      </c>
      <c r="D82" s="3" t="s">
        <v>1615</v>
      </c>
      <c r="E82" s="3"/>
      <c r="F82" s="193"/>
      <c r="G82" s="36" t="s">
        <v>1378</v>
      </c>
      <c r="H82" s="188"/>
      <c r="I82" s="188"/>
      <c r="J82" s="172"/>
      <c r="K82" s="172"/>
    </row>
    <row r="83" spans="1:26" ht="63.75">
      <c r="A83" s="2">
        <v>43290</v>
      </c>
      <c r="B83" s="1" t="s">
        <v>1616</v>
      </c>
      <c r="C83" s="6" t="s">
        <v>1617</v>
      </c>
      <c r="D83" s="8" t="s">
        <v>1523</v>
      </c>
      <c r="E83" s="140" t="s">
        <v>1618</v>
      </c>
      <c r="F83" s="191"/>
      <c r="G83" s="36" t="s">
        <v>1378</v>
      </c>
      <c r="H83" s="188"/>
      <c r="I83" s="188"/>
      <c r="J83" s="172"/>
      <c r="K83" s="172"/>
    </row>
    <row r="84" spans="1:26" ht="63.75">
      <c r="A84" s="2">
        <v>43355</v>
      </c>
      <c r="B84" s="1" t="s">
        <v>1619</v>
      </c>
      <c r="C84" s="6" t="s">
        <v>1400</v>
      </c>
      <c r="D84" s="8" t="s">
        <v>1620</v>
      </c>
      <c r="E84" s="18" t="s">
        <v>1621</v>
      </c>
      <c r="F84" s="191"/>
      <c r="G84" s="36" t="s">
        <v>1378</v>
      </c>
      <c r="H84" s="188"/>
      <c r="I84" s="188"/>
      <c r="J84" s="172"/>
      <c r="K84" s="172"/>
    </row>
    <row r="85" spans="1:26" ht="25.5">
      <c r="A85" s="2">
        <v>43369</v>
      </c>
      <c r="B85" s="1" t="s">
        <v>1622</v>
      </c>
      <c r="C85" s="1" t="s">
        <v>1375</v>
      </c>
      <c r="D85" s="8" t="s">
        <v>1523</v>
      </c>
      <c r="E85" s="18" t="s">
        <v>1623</v>
      </c>
      <c r="F85" s="191"/>
      <c r="G85" s="168" t="s">
        <v>1554</v>
      </c>
      <c r="H85" s="172"/>
    </row>
    <row r="86" spans="1:26" ht="63.75">
      <c r="A86" s="17">
        <v>43438</v>
      </c>
      <c r="B86" s="1" t="s">
        <v>1624</v>
      </c>
      <c r="C86" s="6" t="s">
        <v>1400</v>
      </c>
      <c r="D86" s="8" t="s">
        <v>1523</v>
      </c>
      <c r="E86" s="6" t="s">
        <v>1377</v>
      </c>
      <c r="F86" s="193" t="s">
        <v>1625</v>
      </c>
      <c r="G86" s="22" t="s">
        <v>931</v>
      </c>
      <c r="H86" s="188"/>
      <c r="I86" s="188"/>
      <c r="J86" s="172"/>
      <c r="K86" s="172"/>
    </row>
    <row r="87" spans="1:26" ht="63.75">
      <c r="A87" s="17">
        <v>43545</v>
      </c>
      <c r="B87" s="1" t="s">
        <v>1626</v>
      </c>
      <c r="C87" s="6" t="s">
        <v>1400</v>
      </c>
      <c r="D87" s="1" t="s">
        <v>1627</v>
      </c>
      <c r="E87" s="6" t="s">
        <v>1596</v>
      </c>
      <c r="F87" s="191" t="s">
        <v>1628</v>
      </c>
      <c r="G87" s="22" t="s">
        <v>1629</v>
      </c>
      <c r="H87" s="188"/>
      <c r="I87" s="188"/>
      <c r="J87" s="172"/>
      <c r="K87" s="172"/>
    </row>
    <row r="88" spans="1:26" ht="114.75">
      <c r="A88" s="6" t="s">
        <v>1630</v>
      </c>
      <c r="B88" s="1" t="s">
        <v>1631</v>
      </c>
      <c r="C88" s="32" t="s">
        <v>1400</v>
      </c>
      <c r="D88" s="135" t="s">
        <v>1632</v>
      </c>
      <c r="E88" s="135" t="s">
        <v>1633</v>
      </c>
      <c r="F88" s="160" t="s">
        <v>949</v>
      </c>
      <c r="G88" s="134" t="s">
        <v>1634</v>
      </c>
      <c r="H88" s="125"/>
    </row>
    <row r="89" spans="1:26" ht="89.25">
      <c r="A89" s="2">
        <v>43625</v>
      </c>
      <c r="B89" s="161" t="s">
        <v>1635</v>
      </c>
      <c r="C89" s="6" t="s">
        <v>1469</v>
      </c>
      <c r="D89" s="1" t="s">
        <v>1636</v>
      </c>
      <c r="E89" s="1" t="s">
        <v>1637</v>
      </c>
      <c r="F89" s="127" t="s">
        <v>1638</v>
      </c>
      <c r="G89" s="196" t="s">
        <v>1639</v>
      </c>
      <c r="H89" s="125"/>
    </row>
    <row r="90" spans="1:26" ht="38.25">
      <c r="A90" s="2">
        <v>43709</v>
      </c>
      <c r="B90" s="161" t="s">
        <v>1640</v>
      </c>
      <c r="C90" s="6" t="s">
        <v>1381</v>
      </c>
      <c r="D90" s="1" t="s">
        <v>1523</v>
      </c>
      <c r="E90" s="1"/>
      <c r="F90" s="191" t="s">
        <v>1641</v>
      </c>
      <c r="G90" s="332" t="s">
        <v>1554</v>
      </c>
      <c r="H90" s="330"/>
    </row>
    <row r="91" spans="1:26" ht="76.5">
      <c r="A91" s="197">
        <v>43733</v>
      </c>
      <c r="B91" s="198" t="s">
        <v>1380</v>
      </c>
      <c r="C91" s="199" t="s">
        <v>1400</v>
      </c>
      <c r="D91" s="198" t="s">
        <v>1523</v>
      </c>
      <c r="E91" s="198" t="s">
        <v>1642</v>
      </c>
      <c r="F91" s="325" t="s">
        <v>1643</v>
      </c>
      <c r="G91" s="333" t="s">
        <v>1644</v>
      </c>
      <c r="H91" s="331"/>
      <c r="I91" s="200"/>
      <c r="J91" s="200"/>
      <c r="K91" s="200"/>
      <c r="L91" s="200"/>
      <c r="M91" s="200"/>
      <c r="N91" s="200"/>
      <c r="O91" s="200"/>
      <c r="P91" s="200"/>
      <c r="Q91" s="200"/>
      <c r="R91" s="200"/>
      <c r="S91" s="200"/>
      <c r="T91" s="200"/>
      <c r="U91" s="200"/>
      <c r="V91" s="200"/>
      <c r="W91" s="200"/>
      <c r="X91" s="200"/>
      <c r="Y91" s="200"/>
      <c r="Z91" s="200"/>
    </row>
    <row r="92" spans="1:26" ht="51">
      <c r="A92" s="146">
        <v>43868</v>
      </c>
      <c r="B92" s="1" t="s">
        <v>1645</v>
      </c>
      <c r="C92" s="6" t="s">
        <v>1386</v>
      </c>
      <c r="D92" s="8" t="s">
        <v>1523</v>
      </c>
      <c r="E92" s="1" t="s">
        <v>1646</v>
      </c>
      <c r="F92" s="191" t="s">
        <v>990</v>
      </c>
      <c r="G92" s="334" t="s">
        <v>992</v>
      </c>
      <c r="H92" s="330"/>
    </row>
    <row r="93" spans="1:26" ht="63.75">
      <c r="A93" s="149">
        <v>44008</v>
      </c>
      <c r="B93" s="8" t="s">
        <v>1647</v>
      </c>
      <c r="C93" s="195" t="s">
        <v>1400</v>
      </c>
      <c r="D93" s="8" t="s">
        <v>1579</v>
      </c>
      <c r="E93" s="8" t="s">
        <v>1648</v>
      </c>
      <c r="F93" s="193" t="s">
        <v>1649</v>
      </c>
      <c r="G93" s="332" t="s">
        <v>1650</v>
      </c>
      <c r="H93" s="330"/>
    </row>
    <row r="94" spans="1:26" ht="63.75">
      <c r="A94" s="17">
        <v>44285</v>
      </c>
      <c r="B94" s="1" t="s">
        <v>1651</v>
      </c>
      <c r="C94" s="1" t="s">
        <v>1386</v>
      </c>
      <c r="D94" s="201" t="s">
        <v>1652</v>
      </c>
      <c r="E94" s="18" t="s">
        <v>1653</v>
      </c>
      <c r="F94" s="326" t="s">
        <v>1654</v>
      </c>
      <c r="G94" s="335" t="s">
        <v>1015</v>
      </c>
      <c r="H94" s="330"/>
    </row>
    <row r="95" spans="1:26" ht="114.75">
      <c r="A95" s="163" t="s">
        <v>1655</v>
      </c>
      <c r="B95" s="135" t="s">
        <v>1656</v>
      </c>
      <c r="C95" s="161" t="s">
        <v>1469</v>
      </c>
      <c r="D95" s="135" t="s">
        <v>1657</v>
      </c>
      <c r="E95" s="32" t="s">
        <v>1658</v>
      </c>
      <c r="F95" s="327" t="s">
        <v>1659</v>
      </c>
      <c r="G95" s="336" t="s">
        <v>1660</v>
      </c>
      <c r="H95" s="330"/>
    </row>
    <row r="96" spans="1:26" ht="63.75">
      <c r="A96" s="17" t="s">
        <v>1661</v>
      </c>
      <c r="B96" s="1" t="s">
        <v>1662</v>
      </c>
      <c r="C96" s="1" t="s">
        <v>1400</v>
      </c>
      <c r="D96" s="1" t="s">
        <v>1579</v>
      </c>
      <c r="E96" s="6" t="s">
        <v>1663</v>
      </c>
      <c r="F96" s="191"/>
      <c r="G96" s="337" t="s">
        <v>1664</v>
      </c>
      <c r="H96" s="330"/>
    </row>
    <row r="97" spans="1:28" ht="204">
      <c r="A97" s="1" t="s">
        <v>1665</v>
      </c>
      <c r="B97" s="202" t="s">
        <v>1666</v>
      </c>
      <c r="C97" s="1" t="s">
        <v>1469</v>
      </c>
      <c r="D97" s="1" t="s">
        <v>1667</v>
      </c>
      <c r="E97" s="1" t="s">
        <v>1668</v>
      </c>
      <c r="F97" s="191" t="s">
        <v>1669</v>
      </c>
      <c r="G97" s="338" t="s">
        <v>1670</v>
      </c>
      <c r="H97" s="206"/>
      <c r="I97" s="207"/>
      <c r="J97" s="207"/>
      <c r="K97" s="207"/>
      <c r="L97" s="207"/>
      <c r="M97" s="207"/>
      <c r="N97" s="207"/>
      <c r="O97" s="207"/>
      <c r="P97" s="323"/>
      <c r="Q97" s="323"/>
      <c r="R97" s="323"/>
      <c r="S97" s="323"/>
      <c r="T97" s="323"/>
      <c r="U97" s="323"/>
      <c r="V97" s="323"/>
      <c r="W97" s="323"/>
      <c r="X97" s="323"/>
      <c r="Y97" s="323"/>
      <c r="Z97" s="323"/>
      <c r="AA97" s="221"/>
      <c r="AB97" s="221"/>
    </row>
    <row r="98" spans="1:28" ht="63.75">
      <c r="A98" s="203">
        <v>44507</v>
      </c>
      <c r="B98" s="204" t="s">
        <v>1671</v>
      </c>
      <c r="C98" s="1" t="s">
        <v>1400</v>
      </c>
      <c r="D98" s="204" t="s">
        <v>1672</v>
      </c>
      <c r="E98" s="1" t="s">
        <v>1673</v>
      </c>
      <c r="F98" s="191" t="s">
        <v>1674</v>
      </c>
      <c r="G98" s="338" t="s">
        <v>1675</v>
      </c>
      <c r="H98" s="206"/>
      <c r="I98" s="206"/>
      <c r="J98" s="206"/>
      <c r="K98" s="206"/>
      <c r="L98" s="206"/>
      <c r="M98" s="206"/>
      <c r="N98" s="206"/>
      <c r="O98" s="206"/>
      <c r="P98" s="324"/>
      <c r="Q98" s="324"/>
      <c r="R98" s="324"/>
      <c r="S98" s="324"/>
      <c r="T98" s="324"/>
      <c r="U98" s="324"/>
      <c r="V98" s="324"/>
      <c r="W98" s="324"/>
      <c r="X98" s="324"/>
      <c r="Y98" s="324"/>
      <c r="Z98" s="324"/>
      <c r="AA98" s="221"/>
      <c r="AB98" s="221"/>
    </row>
    <row r="99" spans="1:28" ht="63.75">
      <c r="A99" s="17">
        <v>44517</v>
      </c>
      <c r="B99" s="202" t="s">
        <v>1676</v>
      </c>
      <c r="C99" s="1" t="s">
        <v>1386</v>
      </c>
      <c r="D99" s="1" t="s">
        <v>1677</v>
      </c>
      <c r="E99" s="1" t="s">
        <v>1678</v>
      </c>
      <c r="F99" s="191" t="s">
        <v>1674</v>
      </c>
      <c r="G99" s="338" t="s">
        <v>1679</v>
      </c>
      <c r="H99" s="206"/>
      <c r="I99" s="207"/>
      <c r="J99" s="207"/>
      <c r="K99" s="207"/>
      <c r="L99" s="207"/>
      <c r="M99" s="207"/>
      <c r="N99" s="207"/>
      <c r="O99" s="207"/>
      <c r="P99" s="323"/>
      <c r="Q99" s="323"/>
      <c r="R99" s="323"/>
      <c r="S99" s="323"/>
      <c r="T99" s="323"/>
      <c r="U99" s="323"/>
      <c r="V99" s="323"/>
      <c r="W99" s="323"/>
      <c r="X99" s="323"/>
      <c r="Y99" s="323"/>
      <c r="Z99" s="323"/>
      <c r="AA99" s="221"/>
      <c r="AB99" s="221"/>
    </row>
    <row r="100" spans="1:28" ht="89.25">
      <c r="A100" s="205">
        <v>44608</v>
      </c>
      <c r="B100" s="1" t="s">
        <v>1680</v>
      </c>
      <c r="C100" s="1" t="s">
        <v>1386</v>
      </c>
      <c r="D100" s="1" t="s">
        <v>1681</v>
      </c>
      <c r="E100" s="1" t="s">
        <v>1682</v>
      </c>
      <c r="F100" s="191" t="s">
        <v>1683</v>
      </c>
      <c r="G100" s="338" t="s">
        <v>1684</v>
      </c>
      <c r="H100" s="206"/>
      <c r="I100" s="207"/>
      <c r="J100" s="207"/>
      <c r="K100" s="207"/>
      <c r="L100" s="207"/>
      <c r="M100" s="207"/>
      <c r="N100" s="207"/>
      <c r="O100" s="207"/>
      <c r="P100" s="323"/>
      <c r="Q100" s="323"/>
      <c r="R100" s="323"/>
      <c r="S100" s="323"/>
      <c r="T100" s="323"/>
      <c r="U100" s="323"/>
      <c r="V100" s="323"/>
      <c r="W100" s="323"/>
      <c r="X100" s="323"/>
      <c r="Y100" s="323"/>
      <c r="Z100" s="323"/>
      <c r="AA100" s="221"/>
      <c r="AB100" s="221"/>
    </row>
    <row r="101" spans="1:28" ht="63.75">
      <c r="A101" s="222">
        <v>44630</v>
      </c>
      <c r="B101" s="135" t="s">
        <v>1685</v>
      </c>
      <c r="C101" s="135" t="s">
        <v>1686</v>
      </c>
      <c r="D101" s="135" t="s">
        <v>1687</v>
      </c>
      <c r="E101" s="135" t="s">
        <v>1646</v>
      </c>
      <c r="F101" s="327" t="s">
        <v>1688</v>
      </c>
      <c r="G101" s="338" t="s">
        <v>1689</v>
      </c>
      <c r="H101" s="206"/>
      <c r="I101" s="207"/>
      <c r="J101" s="207"/>
      <c r="K101" s="207"/>
      <c r="L101" s="207"/>
      <c r="M101" s="207"/>
      <c r="N101" s="207"/>
      <c r="O101" s="207"/>
      <c r="P101" s="323"/>
      <c r="Q101" s="323"/>
      <c r="R101" s="323"/>
      <c r="S101" s="323"/>
      <c r="T101" s="323"/>
      <c r="U101" s="323"/>
      <c r="V101" s="323"/>
      <c r="W101" s="323"/>
      <c r="X101" s="323"/>
      <c r="Y101" s="323"/>
      <c r="Z101" s="323"/>
      <c r="AA101" s="221"/>
      <c r="AB101" s="221"/>
    </row>
    <row r="102" spans="1:28" ht="76.5">
      <c r="A102" s="223">
        <v>44714</v>
      </c>
      <c r="B102" s="224" t="s">
        <v>1691</v>
      </c>
      <c r="C102" s="224" t="s">
        <v>1386</v>
      </c>
      <c r="D102" s="224" t="s">
        <v>1692</v>
      </c>
      <c r="E102" s="224" t="s">
        <v>1693</v>
      </c>
      <c r="F102" s="328" t="s">
        <v>1694</v>
      </c>
      <c r="G102" s="225" t="s">
        <v>1695</v>
      </c>
      <c r="H102" s="206"/>
      <c r="I102" s="207"/>
      <c r="J102" s="207"/>
      <c r="K102" s="207"/>
      <c r="L102" s="207"/>
      <c r="M102" s="207"/>
      <c r="N102" s="207"/>
      <c r="O102" s="207"/>
      <c r="P102" s="221"/>
      <c r="Q102" s="221"/>
      <c r="R102" s="221"/>
      <c r="S102" s="221"/>
      <c r="T102" s="221"/>
      <c r="U102" s="221"/>
      <c r="V102" s="221"/>
      <c r="W102" s="221"/>
      <c r="X102" s="221"/>
      <c r="Y102" s="221"/>
      <c r="Z102" s="221"/>
      <c r="AA102" s="221"/>
      <c r="AB102" s="221"/>
    </row>
    <row r="103" spans="1:28" ht="63.75">
      <c r="A103" s="223">
        <v>44746</v>
      </c>
      <c r="B103" s="226" t="s">
        <v>1697</v>
      </c>
      <c r="C103" s="226" t="s">
        <v>1400</v>
      </c>
      <c r="D103" s="226" t="s">
        <v>1698</v>
      </c>
      <c r="E103" s="226" t="s">
        <v>1646</v>
      </c>
      <c r="F103" s="329" t="s">
        <v>1699</v>
      </c>
      <c r="G103" s="227" t="s">
        <v>1700</v>
      </c>
      <c r="H103" s="206"/>
      <c r="I103" s="207"/>
      <c r="J103" s="207"/>
      <c r="K103" s="207"/>
      <c r="L103" s="207"/>
      <c r="M103" s="207"/>
      <c r="N103" s="207"/>
      <c r="O103" s="207"/>
      <c r="P103" s="221"/>
      <c r="Q103" s="221"/>
      <c r="R103" s="221"/>
      <c r="S103" s="221"/>
      <c r="T103" s="221"/>
      <c r="U103" s="221"/>
      <c r="V103" s="221"/>
      <c r="W103" s="221"/>
      <c r="X103" s="221"/>
      <c r="Y103" s="221"/>
      <c r="Z103" s="221"/>
      <c r="AA103" s="221"/>
      <c r="AB103" s="221"/>
    </row>
    <row r="104" spans="1:28" ht="51">
      <c r="A104" s="223">
        <v>44804</v>
      </c>
      <c r="B104" s="226" t="s">
        <v>1702</v>
      </c>
      <c r="C104" s="226" t="s">
        <v>1386</v>
      </c>
      <c r="D104" s="226" t="s">
        <v>1701</v>
      </c>
      <c r="E104" s="226" t="s">
        <v>1693</v>
      </c>
      <c r="F104" s="329" t="s">
        <v>1703</v>
      </c>
      <c r="G104" s="225" t="s">
        <v>1704</v>
      </c>
      <c r="H104" s="206"/>
      <c r="I104" s="207"/>
      <c r="J104" s="207"/>
      <c r="K104" s="207"/>
      <c r="L104" s="207"/>
      <c r="M104" s="207"/>
      <c r="N104" s="207"/>
      <c r="O104" s="207"/>
      <c r="P104" s="221"/>
      <c r="Q104" s="221"/>
      <c r="R104" s="221"/>
      <c r="S104" s="221"/>
      <c r="T104" s="221"/>
      <c r="U104" s="221"/>
      <c r="V104" s="221"/>
      <c r="W104" s="221"/>
      <c r="X104" s="221"/>
      <c r="Y104" s="221"/>
      <c r="Z104" s="221"/>
      <c r="AA104" s="221"/>
      <c r="AB104" s="221"/>
    </row>
    <row r="105" spans="1:28" ht="255">
      <c r="A105" s="223">
        <v>44847</v>
      </c>
      <c r="B105" s="224" t="s">
        <v>1708</v>
      </c>
      <c r="C105" s="224" t="s">
        <v>1400</v>
      </c>
      <c r="D105" s="226" t="s">
        <v>1709</v>
      </c>
      <c r="E105" s="226" t="s">
        <v>1710</v>
      </c>
      <c r="F105" s="340" t="s">
        <v>1711</v>
      </c>
      <c r="G105" s="225" t="s">
        <v>1712</v>
      </c>
      <c r="H105" s="209"/>
      <c r="I105" s="210"/>
      <c r="J105" s="210"/>
      <c r="K105" s="210"/>
      <c r="L105" s="210"/>
      <c r="M105" s="210"/>
      <c r="N105" s="210"/>
      <c r="O105" s="210"/>
    </row>
    <row r="106" spans="1:28">
      <c r="A106" s="150"/>
      <c r="B106" s="150"/>
      <c r="C106" s="150"/>
      <c r="D106" s="150"/>
      <c r="E106" s="150"/>
      <c r="F106" s="145"/>
      <c r="G106" s="211"/>
      <c r="H106" s="209"/>
      <c r="I106" s="210"/>
      <c r="J106" s="210"/>
      <c r="K106" s="210"/>
      <c r="L106" s="210"/>
      <c r="M106" s="210"/>
      <c r="N106" s="210"/>
      <c r="O106" s="210"/>
    </row>
    <row r="107" spans="1:28">
      <c r="A107" s="150"/>
      <c r="B107" s="150"/>
      <c r="C107" s="150"/>
      <c r="D107" s="150"/>
      <c r="E107" s="150"/>
      <c r="F107" s="145"/>
      <c r="G107" s="208"/>
      <c r="H107" s="209"/>
      <c r="I107" s="210"/>
      <c r="J107" s="210"/>
      <c r="K107" s="210"/>
      <c r="L107" s="210"/>
      <c r="M107" s="210"/>
      <c r="N107" s="210"/>
      <c r="O107" s="210"/>
    </row>
    <row r="108" spans="1:28">
      <c r="A108" s="150"/>
      <c r="B108" s="150"/>
      <c r="C108" s="150"/>
      <c r="D108" s="150"/>
      <c r="E108" s="150"/>
      <c r="F108" s="145"/>
      <c r="G108" s="211"/>
      <c r="H108" s="209"/>
      <c r="I108" s="210"/>
      <c r="J108" s="210"/>
      <c r="K108" s="210"/>
      <c r="L108" s="210"/>
      <c r="M108" s="210"/>
      <c r="N108" s="210"/>
      <c r="O108" s="210"/>
    </row>
    <row r="109" spans="1:28">
      <c r="A109" s="150"/>
      <c r="B109" s="150"/>
      <c r="C109" s="150"/>
      <c r="D109" s="150"/>
      <c r="E109" s="150"/>
      <c r="F109" s="145"/>
      <c r="G109" s="208"/>
      <c r="H109" s="209"/>
      <c r="I109" s="210"/>
      <c r="J109" s="210"/>
      <c r="K109" s="210"/>
      <c r="L109" s="210"/>
      <c r="M109" s="210"/>
      <c r="N109" s="210"/>
      <c r="O109" s="210"/>
    </row>
    <row r="110" spans="1:28">
      <c r="A110" s="150"/>
      <c r="B110" s="150"/>
      <c r="C110" s="150"/>
      <c r="D110" s="150"/>
      <c r="E110" s="150"/>
      <c r="F110" s="145"/>
      <c r="G110" s="208"/>
      <c r="H110" s="209"/>
      <c r="I110" s="210"/>
      <c r="J110" s="210"/>
      <c r="K110" s="210"/>
      <c r="L110" s="210"/>
      <c r="M110" s="210"/>
      <c r="N110" s="210"/>
      <c r="O110" s="210"/>
    </row>
    <row r="111" spans="1:28">
      <c r="A111" s="150"/>
      <c r="B111" s="150"/>
      <c r="C111" s="150"/>
      <c r="D111" s="150"/>
      <c r="E111" s="150"/>
      <c r="F111" s="145"/>
      <c r="G111" s="208"/>
      <c r="H111" s="209"/>
      <c r="I111" s="210"/>
      <c r="J111" s="210"/>
      <c r="K111" s="210"/>
      <c r="L111" s="210"/>
      <c r="M111" s="210"/>
      <c r="N111" s="210"/>
      <c r="O111" s="210"/>
    </row>
    <row r="112" spans="1:28">
      <c r="A112" s="150"/>
      <c r="B112" s="150"/>
      <c r="C112" s="150"/>
      <c r="D112" s="150"/>
      <c r="E112" s="150"/>
      <c r="F112" s="145"/>
      <c r="G112" s="208"/>
      <c r="H112" s="209"/>
      <c r="I112" s="210"/>
      <c r="J112" s="210"/>
      <c r="K112" s="210"/>
      <c r="L112" s="210"/>
      <c r="M112" s="210"/>
      <c r="N112" s="210"/>
      <c r="O112" s="210"/>
    </row>
    <row r="113" spans="1:15">
      <c r="A113" s="150"/>
      <c r="B113" s="150"/>
      <c r="C113" s="150"/>
      <c r="D113" s="150"/>
      <c r="E113" s="150"/>
      <c r="F113" s="145"/>
      <c r="G113" s="211"/>
      <c r="H113" s="209"/>
      <c r="I113" s="210"/>
      <c r="J113" s="210"/>
      <c r="K113" s="210"/>
      <c r="L113" s="210"/>
      <c r="M113" s="210"/>
      <c r="N113" s="210"/>
      <c r="O113" s="210"/>
    </row>
    <row r="114" spans="1:15">
      <c r="A114" s="150"/>
      <c r="B114" s="150"/>
      <c r="C114" s="150"/>
      <c r="D114" s="150"/>
      <c r="E114" s="150"/>
      <c r="F114" s="145"/>
      <c r="G114" s="211"/>
      <c r="H114" s="209"/>
      <c r="I114" s="210"/>
      <c r="J114" s="210"/>
      <c r="K114" s="210"/>
      <c r="L114" s="210"/>
      <c r="M114" s="210"/>
      <c r="N114" s="210"/>
      <c r="O114" s="210"/>
    </row>
    <row r="115" spans="1:15">
      <c r="A115" s="150"/>
      <c r="B115" s="150"/>
      <c r="C115" s="150"/>
      <c r="D115" s="150"/>
      <c r="E115" s="150"/>
      <c r="F115" s="145"/>
      <c r="G115" s="211"/>
      <c r="H115" s="209"/>
      <c r="I115" s="210"/>
      <c r="J115" s="210"/>
      <c r="K115" s="210"/>
      <c r="L115" s="210"/>
      <c r="M115" s="210"/>
      <c r="N115" s="210"/>
      <c r="O115" s="210"/>
    </row>
    <row r="116" spans="1:15">
      <c r="A116" s="150"/>
      <c r="B116" s="150"/>
      <c r="C116" s="150"/>
      <c r="D116" s="150"/>
      <c r="E116" s="150"/>
      <c r="F116" s="145"/>
      <c r="G116" s="211"/>
      <c r="H116" s="212"/>
      <c r="I116" s="212"/>
      <c r="J116" s="209"/>
      <c r="K116" s="209"/>
      <c r="L116" s="210"/>
      <c r="M116" s="210"/>
      <c r="N116" s="210"/>
      <c r="O116" s="210"/>
    </row>
    <row r="117" spans="1:15">
      <c r="A117" s="150"/>
      <c r="B117" s="150"/>
      <c r="C117" s="150"/>
      <c r="D117" s="150"/>
      <c r="E117" s="150"/>
      <c r="F117" s="145"/>
      <c r="G117" s="208"/>
      <c r="H117" s="209"/>
      <c r="I117" s="210"/>
      <c r="J117" s="210"/>
      <c r="K117" s="210"/>
      <c r="L117" s="210"/>
      <c r="M117" s="210"/>
      <c r="N117" s="210"/>
      <c r="O117" s="210"/>
    </row>
    <row r="118" spans="1:15">
      <c r="A118" s="150"/>
      <c r="B118" s="150"/>
      <c r="C118" s="150"/>
      <c r="D118" s="150"/>
      <c r="E118" s="150"/>
      <c r="F118" s="145"/>
      <c r="G118" s="208"/>
      <c r="H118" s="209"/>
      <c r="I118" s="210"/>
      <c r="J118" s="210"/>
      <c r="K118" s="210"/>
      <c r="L118" s="210"/>
      <c r="M118" s="210"/>
      <c r="N118" s="210"/>
      <c r="O118" s="210"/>
    </row>
    <row r="119" spans="1:15">
      <c r="A119" s="150"/>
      <c r="B119" s="150"/>
      <c r="C119" s="150"/>
      <c r="D119" s="150"/>
      <c r="E119" s="150"/>
      <c r="F119" s="145"/>
      <c r="G119" s="211"/>
      <c r="H119" s="209"/>
      <c r="I119" s="210"/>
      <c r="J119" s="210"/>
      <c r="K119" s="210"/>
      <c r="L119" s="210"/>
      <c r="M119" s="210"/>
      <c r="N119" s="210"/>
      <c r="O119" s="210"/>
    </row>
    <row r="120" spans="1:15">
      <c r="A120" s="150"/>
      <c r="B120" s="150"/>
      <c r="C120" s="150"/>
      <c r="D120" s="150"/>
      <c r="E120" s="150"/>
      <c r="F120" s="145"/>
      <c r="G120" s="211"/>
      <c r="H120" s="209"/>
      <c r="I120" s="210"/>
      <c r="J120" s="210"/>
      <c r="K120" s="210"/>
      <c r="L120" s="210"/>
      <c r="M120" s="210"/>
      <c r="N120" s="210"/>
      <c r="O120" s="210"/>
    </row>
    <row r="121" spans="1:15">
      <c r="A121" s="150"/>
      <c r="B121" s="150"/>
      <c r="C121" s="150"/>
      <c r="D121" s="150"/>
      <c r="E121" s="150"/>
      <c r="F121" s="145"/>
      <c r="G121" s="211"/>
      <c r="H121" s="209"/>
      <c r="I121" s="210"/>
      <c r="J121" s="210"/>
      <c r="K121" s="210"/>
      <c r="L121" s="210"/>
      <c r="M121" s="210"/>
      <c r="N121" s="210"/>
      <c r="O121" s="210"/>
    </row>
    <row r="122" spans="1:15">
      <c r="A122" s="150"/>
      <c r="B122" s="150"/>
      <c r="C122" s="150"/>
      <c r="D122" s="150"/>
      <c r="E122" s="150"/>
      <c r="F122" s="145"/>
      <c r="G122" s="208"/>
      <c r="H122" s="209"/>
      <c r="I122" s="210"/>
      <c r="J122" s="210"/>
      <c r="K122" s="210"/>
      <c r="L122" s="210"/>
      <c r="M122" s="210"/>
      <c r="N122" s="210"/>
      <c r="O122" s="210"/>
    </row>
    <row r="123" spans="1:15">
      <c r="A123" s="150"/>
      <c r="B123" s="150"/>
      <c r="C123" s="150"/>
      <c r="D123" s="150"/>
      <c r="E123" s="150"/>
      <c r="F123" s="145"/>
      <c r="G123" s="208"/>
      <c r="H123" s="209"/>
      <c r="I123" s="210"/>
      <c r="J123" s="210"/>
      <c r="K123" s="210"/>
      <c r="L123" s="210"/>
      <c r="M123" s="210"/>
      <c r="N123" s="210"/>
      <c r="O123" s="210"/>
    </row>
    <row r="124" spans="1:15">
      <c r="A124" s="213"/>
      <c r="B124" s="150"/>
      <c r="C124" s="150"/>
      <c r="D124" s="150"/>
      <c r="E124" s="150"/>
      <c r="F124" s="145"/>
      <c r="G124" s="208"/>
      <c r="H124" s="209"/>
      <c r="I124" s="210"/>
      <c r="J124" s="210"/>
      <c r="K124" s="210"/>
      <c r="L124" s="210"/>
      <c r="M124" s="210"/>
      <c r="N124" s="210"/>
      <c r="O124" s="210"/>
    </row>
    <row r="125" spans="1:15">
      <c r="A125" s="213"/>
      <c r="B125" s="150"/>
      <c r="C125" s="150"/>
      <c r="D125" s="150"/>
      <c r="E125" s="150"/>
      <c r="F125" s="145"/>
      <c r="G125" s="211"/>
      <c r="H125" s="209"/>
      <c r="I125" s="210"/>
      <c r="J125" s="210"/>
      <c r="K125" s="210"/>
      <c r="L125" s="210"/>
      <c r="M125" s="210"/>
      <c r="N125" s="210"/>
      <c r="O125" s="210"/>
    </row>
    <row r="126" spans="1:15">
      <c r="A126" s="150"/>
      <c r="B126" s="150"/>
      <c r="C126" s="150"/>
      <c r="D126" s="150"/>
      <c r="E126" s="150"/>
      <c r="F126" s="145"/>
      <c r="G126" s="208"/>
      <c r="H126" s="209"/>
      <c r="I126" s="210"/>
      <c r="J126" s="210"/>
      <c r="K126" s="210"/>
      <c r="L126" s="210"/>
      <c r="M126" s="210"/>
      <c r="N126" s="210"/>
      <c r="O126" s="210"/>
    </row>
    <row r="127" spans="1:15">
      <c r="A127" s="150"/>
      <c r="B127" s="150"/>
      <c r="C127" s="150"/>
      <c r="D127" s="150"/>
      <c r="E127" s="150"/>
      <c r="F127" s="145"/>
      <c r="G127" s="208"/>
      <c r="H127" s="209"/>
      <c r="I127" s="210"/>
      <c r="J127" s="210"/>
      <c r="K127" s="210"/>
      <c r="L127" s="210"/>
      <c r="M127" s="210"/>
      <c r="N127" s="210"/>
      <c r="O127" s="210"/>
    </row>
    <row r="128" spans="1:15">
      <c r="A128" s="150"/>
      <c r="B128" s="150"/>
      <c r="C128" s="150"/>
      <c r="D128" s="150"/>
      <c r="E128" s="150"/>
      <c r="F128" s="145"/>
      <c r="G128" s="208"/>
      <c r="H128" s="209"/>
      <c r="I128" s="210"/>
      <c r="J128" s="210"/>
      <c r="K128" s="210"/>
      <c r="L128" s="210"/>
      <c r="M128" s="210"/>
      <c r="N128" s="210"/>
      <c r="O128" s="210"/>
    </row>
    <row r="129" spans="1:15">
      <c r="A129" s="150"/>
      <c r="B129" s="150"/>
      <c r="C129" s="150"/>
      <c r="D129" s="150"/>
      <c r="E129" s="150"/>
      <c r="F129" s="145"/>
      <c r="G129" s="208"/>
      <c r="H129" s="209"/>
      <c r="I129" s="210"/>
      <c r="J129" s="210"/>
      <c r="K129" s="210"/>
      <c r="L129" s="210"/>
      <c r="M129" s="210"/>
      <c r="N129" s="210"/>
      <c r="O129" s="210"/>
    </row>
    <row r="130" spans="1:15">
      <c r="A130" s="150"/>
      <c r="B130" s="150"/>
      <c r="C130" s="150"/>
      <c r="D130" s="150"/>
      <c r="E130" s="150"/>
      <c r="F130" s="145"/>
      <c r="G130" s="208"/>
      <c r="H130" s="209"/>
      <c r="I130" s="210"/>
      <c r="J130" s="210"/>
      <c r="K130" s="210"/>
      <c r="L130" s="210"/>
      <c r="M130" s="210"/>
      <c r="N130" s="210"/>
      <c r="O130" s="210"/>
    </row>
    <row r="131" spans="1:15">
      <c r="A131" s="150"/>
      <c r="B131" s="150"/>
      <c r="C131" s="150"/>
      <c r="D131" s="150"/>
      <c r="E131" s="150"/>
      <c r="F131" s="145"/>
      <c r="G131" s="208"/>
      <c r="H131" s="209"/>
      <c r="I131" s="210"/>
      <c r="J131" s="210"/>
      <c r="K131" s="210"/>
      <c r="L131" s="210"/>
      <c r="M131" s="210"/>
      <c r="N131" s="210"/>
      <c r="O131" s="210"/>
    </row>
    <row r="132" spans="1:15">
      <c r="A132" s="150"/>
      <c r="B132" s="150"/>
      <c r="C132" s="150"/>
      <c r="D132" s="150"/>
      <c r="E132" s="150"/>
      <c r="F132" s="145"/>
      <c r="G132" s="208"/>
      <c r="H132" s="209"/>
      <c r="I132" s="210"/>
      <c r="J132" s="210"/>
      <c r="K132" s="210"/>
      <c r="L132" s="210"/>
      <c r="M132" s="210"/>
      <c r="N132" s="210"/>
      <c r="O132" s="210"/>
    </row>
    <row r="133" spans="1:15">
      <c r="A133" s="150"/>
      <c r="B133" s="150"/>
      <c r="C133" s="150"/>
      <c r="D133" s="150"/>
      <c r="E133" s="150"/>
      <c r="F133" s="145"/>
      <c r="G133" s="208"/>
      <c r="H133" s="209"/>
      <c r="I133" s="210"/>
      <c r="J133" s="210"/>
      <c r="K133" s="210"/>
      <c r="L133" s="210"/>
      <c r="M133" s="210"/>
      <c r="N133" s="210"/>
      <c r="O133" s="210"/>
    </row>
    <row r="134" spans="1:15">
      <c r="A134" s="150"/>
      <c r="B134" s="150"/>
      <c r="C134" s="150"/>
      <c r="D134" s="150"/>
      <c r="E134" s="150"/>
      <c r="F134" s="145"/>
      <c r="G134" s="211"/>
      <c r="H134" s="209"/>
      <c r="I134" s="210"/>
      <c r="J134" s="210"/>
      <c r="K134" s="210"/>
      <c r="L134" s="210"/>
      <c r="M134" s="210"/>
      <c r="N134" s="210"/>
      <c r="O134" s="210"/>
    </row>
    <row r="135" spans="1:15">
      <c r="A135" s="150"/>
      <c r="B135" s="150"/>
      <c r="C135" s="150"/>
      <c r="D135" s="150"/>
      <c r="E135" s="150"/>
      <c r="F135" s="145"/>
      <c r="G135" s="211"/>
      <c r="H135" s="209"/>
      <c r="I135" s="210"/>
      <c r="J135" s="210"/>
      <c r="K135" s="210"/>
      <c r="L135" s="210"/>
      <c r="M135" s="210"/>
      <c r="N135" s="210"/>
      <c r="O135" s="210"/>
    </row>
    <row r="136" spans="1:15">
      <c r="A136" s="150"/>
      <c r="B136" s="150"/>
      <c r="C136" s="150"/>
      <c r="D136" s="150"/>
      <c r="E136" s="150"/>
      <c r="F136" s="145"/>
      <c r="G136" s="211"/>
      <c r="H136" s="209"/>
      <c r="I136" s="210"/>
      <c r="J136" s="210"/>
      <c r="K136" s="210"/>
      <c r="L136" s="210"/>
      <c r="M136" s="210"/>
      <c r="N136" s="210"/>
      <c r="O136" s="210"/>
    </row>
    <row r="137" spans="1:15">
      <c r="A137" s="18"/>
      <c r="B137" s="214"/>
      <c r="C137" s="18"/>
      <c r="D137" s="18"/>
      <c r="E137" s="18"/>
      <c r="F137" s="145"/>
      <c r="G137" s="215"/>
      <c r="H137" s="172"/>
      <c r="I137" s="129"/>
    </row>
    <row r="138" spans="1:15">
      <c r="A138" s="18"/>
      <c r="B138" s="214"/>
      <c r="C138" s="18"/>
      <c r="D138" s="18"/>
      <c r="E138" s="18"/>
      <c r="F138" s="145"/>
      <c r="G138" s="215"/>
      <c r="H138" s="172"/>
      <c r="I138" s="129"/>
    </row>
    <row r="139" spans="1:15">
      <c r="A139" s="18"/>
      <c r="B139" s="214"/>
      <c r="C139" s="18"/>
      <c r="D139" s="18"/>
      <c r="E139" s="18"/>
      <c r="F139" s="145"/>
      <c r="G139" s="215"/>
      <c r="H139" s="172"/>
      <c r="I139" s="129"/>
    </row>
    <row r="140" spans="1:15">
      <c r="A140" s="18"/>
      <c r="B140" s="214"/>
      <c r="C140" s="18"/>
      <c r="D140" s="18"/>
      <c r="E140" s="18"/>
      <c r="F140" s="145"/>
      <c r="G140" s="215"/>
      <c r="H140" s="172"/>
      <c r="I140" s="129"/>
    </row>
    <row r="141" spans="1:15">
      <c r="A141" s="18"/>
      <c r="B141" s="214"/>
      <c r="C141" s="18"/>
      <c r="D141" s="18"/>
      <c r="E141" s="18"/>
      <c r="F141" s="145"/>
      <c r="G141" s="215"/>
      <c r="H141" s="172"/>
      <c r="I141" s="129"/>
    </row>
    <row r="142" spans="1:15">
      <c r="A142" s="18"/>
      <c r="B142" s="214"/>
      <c r="C142" s="18"/>
      <c r="D142" s="18"/>
      <c r="E142" s="18"/>
      <c r="F142" s="145"/>
      <c r="G142" s="215"/>
      <c r="H142" s="172"/>
      <c r="I142" s="129"/>
    </row>
    <row r="143" spans="1:15">
      <c r="A143" s="18"/>
      <c r="B143" s="214"/>
      <c r="C143" s="18"/>
      <c r="D143" s="18"/>
      <c r="E143" s="18"/>
      <c r="F143" s="145"/>
      <c r="G143" s="215"/>
      <c r="H143" s="172"/>
      <c r="I143" s="129"/>
    </row>
    <row r="144" spans="1:15">
      <c r="A144" s="18"/>
      <c r="B144" s="214"/>
      <c r="C144" s="18"/>
      <c r="D144" s="18"/>
      <c r="E144" s="18"/>
      <c r="F144" s="145"/>
      <c r="G144" s="215"/>
      <c r="H144" s="172"/>
      <c r="I144" s="129"/>
    </row>
    <row r="145" spans="1:9">
      <c r="A145" s="18"/>
      <c r="B145" s="214"/>
      <c r="C145" s="18"/>
      <c r="D145" s="18"/>
      <c r="E145" s="18"/>
      <c r="F145" s="145"/>
      <c r="G145" s="215"/>
      <c r="H145" s="172"/>
      <c r="I145" s="129"/>
    </row>
    <row r="146" spans="1:9">
      <c r="A146" s="18"/>
      <c r="B146" s="214"/>
      <c r="C146" s="18"/>
      <c r="D146" s="18"/>
      <c r="E146" s="18"/>
      <c r="F146" s="145"/>
      <c r="G146" s="215"/>
      <c r="H146" s="172"/>
      <c r="I146" s="129"/>
    </row>
    <row r="147" spans="1:9">
      <c r="A147" s="18"/>
      <c r="B147" s="214"/>
      <c r="C147" s="18"/>
      <c r="D147" s="18"/>
      <c r="E147" s="18"/>
      <c r="F147" s="145"/>
      <c r="G147" s="215"/>
      <c r="H147" s="172"/>
      <c r="I147" s="129"/>
    </row>
    <row r="148" spans="1:9">
      <c r="A148" s="18"/>
      <c r="B148" s="214"/>
      <c r="C148" s="18"/>
      <c r="D148" s="18"/>
      <c r="E148" s="18"/>
      <c r="F148" s="145"/>
      <c r="G148" s="215"/>
      <c r="H148" s="172"/>
      <c r="I148" s="129"/>
    </row>
    <row r="149" spans="1:9">
      <c r="A149" s="18"/>
      <c r="B149" s="214"/>
      <c r="C149" s="18"/>
      <c r="D149" s="18"/>
      <c r="E149" s="18"/>
      <c r="F149" s="145"/>
      <c r="G149" s="215"/>
      <c r="H149" s="172"/>
      <c r="I149" s="129"/>
    </row>
    <row r="150" spans="1:9">
      <c r="A150" s="18"/>
      <c r="B150" s="214"/>
      <c r="C150" s="18"/>
      <c r="D150" s="18"/>
      <c r="E150" s="18"/>
      <c r="F150" s="145"/>
      <c r="G150" s="215"/>
      <c r="H150" s="172"/>
      <c r="I150" s="129"/>
    </row>
    <row r="151" spans="1:9">
      <c r="A151" s="216"/>
      <c r="B151" s="217"/>
      <c r="C151" s="216"/>
      <c r="D151" s="216"/>
      <c r="E151" s="216"/>
      <c r="F151" s="218"/>
      <c r="G151" s="114"/>
      <c r="H151" s="219"/>
      <c r="I151" s="129"/>
    </row>
    <row r="152" spans="1:9">
      <c r="A152" s="216"/>
      <c r="B152" s="217"/>
      <c r="C152" s="216"/>
      <c r="D152" s="216"/>
      <c r="E152" s="216"/>
      <c r="F152" s="218"/>
      <c r="G152" s="114"/>
      <c r="H152" s="219"/>
      <c r="I152" s="129"/>
    </row>
    <row r="153" spans="1:9">
      <c r="A153" s="216"/>
      <c r="B153" s="217"/>
      <c r="C153" s="216"/>
      <c r="D153" s="216"/>
      <c r="E153" s="216"/>
      <c r="F153" s="218"/>
      <c r="G153" s="114"/>
      <c r="H153" s="219"/>
      <c r="I153" s="129"/>
    </row>
    <row r="154" spans="1:9">
      <c r="A154" s="216"/>
      <c r="B154" s="217"/>
      <c r="C154" s="216"/>
      <c r="D154" s="216"/>
      <c r="E154" s="216"/>
      <c r="F154" s="218"/>
      <c r="G154" s="114"/>
      <c r="H154" s="219"/>
      <c r="I154" s="129"/>
    </row>
    <row r="155" spans="1:9">
      <c r="A155" s="216"/>
      <c r="B155" s="217"/>
      <c r="C155" s="216"/>
      <c r="D155" s="216"/>
      <c r="E155" s="216"/>
      <c r="F155" s="218"/>
      <c r="G155" s="114"/>
      <c r="H155" s="219"/>
      <c r="I155" s="129"/>
    </row>
    <row r="156" spans="1:9">
      <c r="A156" s="216"/>
      <c r="B156" s="217"/>
      <c r="C156" s="216"/>
      <c r="D156" s="216"/>
      <c r="E156" s="216"/>
      <c r="F156" s="218"/>
      <c r="G156" s="114"/>
      <c r="H156" s="219"/>
      <c r="I156" s="129"/>
    </row>
    <row r="157" spans="1:9">
      <c r="A157" s="216"/>
      <c r="B157" s="217"/>
      <c r="C157" s="216"/>
      <c r="D157" s="216"/>
      <c r="E157" s="216"/>
      <c r="F157" s="218"/>
      <c r="G157" s="114"/>
      <c r="H157" s="219"/>
      <c r="I157" s="129"/>
    </row>
    <row r="158" spans="1:9">
      <c r="A158" s="216"/>
      <c r="B158" s="217"/>
      <c r="C158" s="216"/>
      <c r="D158" s="216"/>
      <c r="E158" s="216"/>
      <c r="F158" s="218"/>
      <c r="G158" s="114"/>
      <c r="H158" s="219"/>
      <c r="I158" s="129"/>
    </row>
    <row r="159" spans="1:9">
      <c r="A159" s="216"/>
      <c r="B159" s="217"/>
      <c r="C159" s="216"/>
      <c r="D159" s="216"/>
      <c r="E159" s="216"/>
      <c r="F159" s="218"/>
      <c r="G159" s="114"/>
      <c r="H159" s="219"/>
      <c r="I159" s="129"/>
    </row>
    <row r="160" spans="1:9">
      <c r="A160" s="216"/>
      <c r="B160" s="217"/>
      <c r="C160" s="216"/>
      <c r="D160" s="216"/>
      <c r="E160" s="216"/>
      <c r="F160" s="218"/>
      <c r="G160" s="114"/>
      <c r="H160" s="219"/>
      <c r="I160" s="129"/>
    </row>
    <row r="161" spans="1:9">
      <c r="A161" s="216"/>
      <c r="B161" s="217"/>
      <c r="C161" s="216"/>
      <c r="D161" s="216"/>
      <c r="E161" s="216"/>
      <c r="F161" s="218"/>
      <c r="G161" s="114"/>
      <c r="H161" s="219"/>
      <c r="I161" s="129"/>
    </row>
    <row r="162" spans="1:9">
      <c r="A162" s="216"/>
      <c r="B162" s="217"/>
      <c r="C162" s="216"/>
      <c r="D162" s="216"/>
      <c r="E162" s="216"/>
      <c r="F162" s="218"/>
      <c r="G162" s="114"/>
      <c r="H162" s="219"/>
      <c r="I162" s="129"/>
    </row>
    <row r="163" spans="1:9">
      <c r="A163" s="216"/>
      <c r="B163" s="217"/>
      <c r="C163" s="216"/>
      <c r="D163" s="216"/>
      <c r="E163" s="216"/>
      <c r="F163" s="218"/>
      <c r="G163" s="114"/>
      <c r="H163" s="219"/>
      <c r="I163" s="129"/>
    </row>
    <row r="164" spans="1:9">
      <c r="A164" s="216"/>
      <c r="B164" s="217"/>
      <c r="C164" s="216"/>
      <c r="D164" s="216"/>
      <c r="E164" s="216"/>
      <c r="F164" s="218"/>
      <c r="G164" s="114"/>
      <c r="H164" s="219"/>
      <c r="I164" s="129"/>
    </row>
    <row r="165" spans="1:9">
      <c r="A165" s="216"/>
      <c r="B165" s="217"/>
      <c r="C165" s="216"/>
      <c r="D165" s="216"/>
      <c r="E165" s="216"/>
      <c r="F165" s="218"/>
      <c r="G165" s="114"/>
      <c r="H165" s="219"/>
      <c r="I165" s="129"/>
    </row>
    <row r="166" spans="1:9">
      <c r="A166" s="216"/>
      <c r="B166" s="217"/>
      <c r="C166" s="216"/>
      <c r="D166" s="216"/>
      <c r="E166" s="216"/>
      <c r="F166" s="218"/>
      <c r="G166" s="114"/>
      <c r="H166" s="219"/>
      <c r="I166" s="129"/>
    </row>
    <row r="167" spans="1:9">
      <c r="A167" s="216"/>
      <c r="B167" s="217"/>
      <c r="C167" s="216"/>
      <c r="D167" s="216"/>
      <c r="E167" s="216"/>
      <c r="F167" s="218"/>
      <c r="G167" s="114"/>
      <c r="H167" s="219"/>
      <c r="I167" s="129"/>
    </row>
    <row r="168" spans="1:9">
      <c r="A168" s="216"/>
      <c r="B168" s="217"/>
      <c r="C168" s="216"/>
      <c r="D168" s="216"/>
      <c r="E168" s="216"/>
      <c r="F168" s="218"/>
      <c r="G168" s="114"/>
      <c r="H168" s="219"/>
      <c r="I168" s="129"/>
    </row>
    <row r="169" spans="1:9">
      <c r="A169" s="216"/>
      <c r="B169" s="217"/>
      <c r="C169" s="216"/>
      <c r="D169" s="216"/>
      <c r="E169" s="216"/>
      <c r="F169" s="218"/>
      <c r="G169" s="114"/>
      <c r="H169" s="219"/>
      <c r="I169" s="129"/>
    </row>
    <row r="170" spans="1:9">
      <c r="A170" s="216"/>
      <c r="B170" s="217"/>
      <c r="C170" s="216"/>
      <c r="D170" s="216"/>
      <c r="E170" s="216"/>
      <c r="F170" s="218"/>
      <c r="G170" s="114"/>
      <c r="H170" s="219"/>
      <c r="I170" s="129"/>
    </row>
    <row r="171" spans="1:9">
      <c r="A171" s="216"/>
      <c r="B171" s="217"/>
      <c r="C171" s="216"/>
      <c r="D171" s="216"/>
      <c r="E171" s="216"/>
      <c r="F171" s="218"/>
      <c r="G171" s="114"/>
      <c r="H171" s="219"/>
      <c r="I171" s="129"/>
    </row>
    <row r="172" spans="1:9">
      <c r="A172" s="216"/>
      <c r="B172" s="217"/>
      <c r="C172" s="216"/>
      <c r="D172" s="216"/>
      <c r="E172" s="216"/>
      <c r="F172" s="218"/>
      <c r="G172" s="114"/>
      <c r="H172" s="219"/>
      <c r="I172" s="129"/>
    </row>
    <row r="173" spans="1:9">
      <c r="A173" s="216"/>
      <c r="B173" s="217"/>
      <c r="C173" s="216"/>
      <c r="D173" s="216"/>
      <c r="E173" s="216"/>
      <c r="F173" s="218"/>
      <c r="G173" s="114"/>
      <c r="H173" s="219"/>
      <c r="I173" s="129"/>
    </row>
    <row r="174" spans="1:9">
      <c r="A174" s="216"/>
      <c r="B174" s="217"/>
      <c r="C174" s="216"/>
      <c r="D174" s="216"/>
      <c r="E174" s="216"/>
      <c r="F174" s="218"/>
      <c r="G174" s="114"/>
      <c r="H174" s="219"/>
      <c r="I174" s="129"/>
    </row>
    <row r="175" spans="1:9">
      <c r="A175" s="216"/>
      <c r="B175" s="217"/>
      <c r="C175" s="216"/>
      <c r="D175" s="216"/>
      <c r="E175" s="216"/>
      <c r="F175" s="218"/>
      <c r="G175" s="114"/>
      <c r="H175" s="219"/>
      <c r="I175" s="129"/>
    </row>
    <row r="176" spans="1:9">
      <c r="A176" s="216"/>
      <c r="B176" s="217"/>
      <c r="C176" s="216"/>
      <c r="D176" s="216"/>
      <c r="E176" s="216"/>
      <c r="F176" s="218"/>
      <c r="G176" s="114"/>
      <c r="H176" s="219"/>
      <c r="I176" s="129"/>
    </row>
    <row r="177" spans="1:9">
      <c r="A177" s="216"/>
      <c r="B177" s="217"/>
      <c r="C177" s="216"/>
      <c r="D177" s="216"/>
      <c r="E177" s="216"/>
      <c r="F177" s="218"/>
      <c r="G177" s="114"/>
      <c r="H177" s="219"/>
      <c r="I177" s="129"/>
    </row>
    <row r="178" spans="1:9">
      <c r="A178" s="216"/>
      <c r="B178" s="217"/>
      <c r="C178" s="216"/>
      <c r="D178" s="216"/>
      <c r="E178" s="216"/>
      <c r="F178" s="218"/>
      <c r="G178" s="114"/>
      <c r="H178" s="219"/>
      <c r="I178" s="129"/>
    </row>
    <row r="179" spans="1:9">
      <c r="A179" s="216"/>
      <c r="B179" s="217"/>
      <c r="C179" s="216"/>
      <c r="D179" s="216"/>
      <c r="E179" s="216"/>
      <c r="F179" s="218"/>
      <c r="G179" s="114"/>
      <c r="H179" s="219"/>
      <c r="I179" s="129"/>
    </row>
    <row r="180" spans="1:9">
      <c r="A180" s="216"/>
      <c r="B180" s="217"/>
      <c r="C180" s="216"/>
      <c r="D180" s="216"/>
      <c r="E180" s="216"/>
      <c r="F180" s="218"/>
      <c r="G180" s="114"/>
      <c r="H180" s="219"/>
      <c r="I180" s="129"/>
    </row>
    <row r="181" spans="1:9">
      <c r="A181" s="216"/>
      <c r="B181" s="217"/>
      <c r="C181" s="216"/>
      <c r="D181" s="216"/>
      <c r="E181" s="216"/>
      <c r="F181" s="218"/>
      <c r="G181" s="114"/>
      <c r="H181" s="219"/>
      <c r="I181" s="129"/>
    </row>
    <row r="182" spans="1:9">
      <c r="A182" s="216"/>
      <c r="B182" s="217"/>
      <c r="C182" s="216"/>
      <c r="D182" s="216"/>
      <c r="E182" s="216"/>
      <c r="F182" s="218"/>
      <c r="G182" s="114"/>
      <c r="H182" s="219"/>
      <c r="I182" s="129"/>
    </row>
    <row r="183" spans="1:9">
      <c r="A183" s="216"/>
      <c r="B183" s="217"/>
      <c r="C183" s="216"/>
      <c r="D183" s="216"/>
      <c r="E183" s="216"/>
      <c r="F183" s="218"/>
      <c r="G183" s="114"/>
      <c r="H183" s="219"/>
      <c r="I183" s="129"/>
    </row>
    <row r="184" spans="1:9">
      <c r="A184" s="216"/>
      <c r="B184" s="217"/>
      <c r="C184" s="216"/>
      <c r="D184" s="216"/>
      <c r="E184" s="216"/>
      <c r="F184" s="218"/>
      <c r="G184" s="114"/>
      <c r="H184" s="219"/>
      <c r="I184" s="129"/>
    </row>
    <row r="185" spans="1:9">
      <c r="A185" s="216"/>
      <c r="B185" s="217"/>
      <c r="C185" s="216"/>
      <c r="D185" s="216"/>
      <c r="E185" s="216"/>
      <c r="F185" s="218"/>
      <c r="G185" s="114"/>
      <c r="H185" s="219"/>
      <c r="I185" s="129"/>
    </row>
    <row r="186" spans="1:9">
      <c r="A186" s="216"/>
      <c r="B186" s="217"/>
      <c r="C186" s="216"/>
      <c r="D186" s="216"/>
      <c r="E186" s="216"/>
      <c r="F186" s="218"/>
      <c r="G186" s="114"/>
      <c r="H186" s="219"/>
      <c r="I186" s="129"/>
    </row>
    <row r="187" spans="1:9">
      <c r="A187" s="216"/>
      <c r="B187" s="217"/>
      <c r="C187" s="216"/>
      <c r="D187" s="216"/>
      <c r="E187" s="216"/>
      <c r="F187" s="218"/>
      <c r="G187" s="114"/>
      <c r="H187" s="219"/>
      <c r="I187" s="129"/>
    </row>
    <row r="188" spans="1:9">
      <c r="A188" s="216"/>
      <c r="B188" s="217"/>
      <c r="C188" s="216"/>
      <c r="D188" s="216"/>
      <c r="E188" s="216"/>
      <c r="F188" s="218"/>
      <c r="G188" s="114"/>
      <c r="H188" s="219"/>
      <c r="I188" s="129"/>
    </row>
    <row r="189" spans="1:9">
      <c r="A189" s="216"/>
      <c r="B189" s="217"/>
      <c r="C189" s="216"/>
      <c r="D189" s="216"/>
      <c r="E189" s="216"/>
      <c r="F189" s="218"/>
      <c r="G189" s="114"/>
      <c r="H189" s="219"/>
      <c r="I189" s="129"/>
    </row>
    <row r="190" spans="1:9">
      <c r="A190" s="216"/>
      <c r="B190" s="217"/>
      <c r="C190" s="216"/>
      <c r="D190" s="216"/>
      <c r="E190" s="216"/>
      <c r="F190" s="218"/>
      <c r="G190" s="114"/>
      <c r="H190" s="219"/>
      <c r="I190" s="129"/>
    </row>
    <row r="191" spans="1:9">
      <c r="A191" s="216"/>
      <c r="B191" s="217"/>
      <c r="C191" s="216"/>
      <c r="D191" s="216"/>
      <c r="E191" s="216"/>
      <c r="F191" s="218"/>
      <c r="G191" s="114"/>
      <c r="H191" s="219"/>
      <c r="I191" s="129"/>
    </row>
    <row r="192" spans="1:9">
      <c r="A192" s="216"/>
      <c r="B192" s="217"/>
      <c r="C192" s="216"/>
      <c r="D192" s="216"/>
      <c r="E192" s="216"/>
      <c r="F192" s="218"/>
      <c r="G192" s="114"/>
      <c r="H192" s="219"/>
      <c r="I192" s="129"/>
    </row>
    <row r="193" spans="1:9">
      <c r="A193" s="216"/>
      <c r="B193" s="217"/>
      <c r="C193" s="216"/>
      <c r="D193" s="216"/>
      <c r="E193" s="216"/>
      <c r="F193" s="218"/>
      <c r="G193" s="114"/>
      <c r="H193" s="219"/>
      <c r="I193" s="129"/>
    </row>
    <row r="194" spans="1:9">
      <c r="A194" s="216"/>
      <c r="B194" s="217"/>
      <c r="C194" s="216"/>
      <c r="D194" s="216"/>
      <c r="E194" s="216"/>
      <c r="F194" s="218"/>
      <c r="G194" s="114"/>
      <c r="H194" s="219"/>
      <c r="I194" s="129"/>
    </row>
    <row r="195" spans="1:9">
      <c r="A195" s="216"/>
      <c r="B195" s="217"/>
      <c r="C195" s="216"/>
      <c r="D195" s="216"/>
      <c r="E195" s="216"/>
      <c r="F195" s="218"/>
      <c r="G195" s="114"/>
      <c r="H195" s="219"/>
      <c r="I195" s="129"/>
    </row>
    <row r="196" spans="1:9">
      <c r="A196" s="216"/>
      <c r="B196" s="217"/>
      <c r="C196" s="216"/>
      <c r="D196" s="216"/>
      <c r="E196" s="216"/>
      <c r="F196" s="218"/>
      <c r="G196" s="114"/>
      <c r="H196" s="219"/>
      <c r="I196" s="129"/>
    </row>
    <row r="197" spans="1:9">
      <c r="A197" s="216"/>
      <c r="B197" s="217"/>
      <c r="C197" s="216"/>
      <c r="D197" s="216"/>
      <c r="E197" s="216"/>
      <c r="F197" s="218"/>
      <c r="G197" s="114"/>
      <c r="H197" s="219"/>
      <c r="I197" s="129"/>
    </row>
    <row r="198" spans="1:9">
      <c r="A198" s="216"/>
      <c r="B198" s="217"/>
      <c r="C198" s="216"/>
      <c r="D198" s="216"/>
      <c r="E198" s="216"/>
      <c r="F198" s="218"/>
      <c r="G198" s="114"/>
      <c r="H198" s="219"/>
      <c r="I198" s="129"/>
    </row>
    <row r="199" spans="1:9">
      <c r="A199" s="216"/>
      <c r="B199" s="217"/>
      <c r="C199" s="216"/>
      <c r="D199" s="216"/>
      <c r="E199" s="216"/>
      <c r="F199" s="218"/>
      <c r="G199" s="114"/>
      <c r="H199" s="219"/>
      <c r="I199" s="129"/>
    </row>
    <row r="200" spans="1:9">
      <c r="A200" s="216"/>
      <c r="B200" s="217"/>
      <c r="C200" s="216"/>
      <c r="D200" s="216"/>
      <c r="E200" s="216"/>
      <c r="F200" s="218"/>
      <c r="G200" s="114"/>
      <c r="H200" s="219"/>
      <c r="I200" s="129"/>
    </row>
    <row r="201" spans="1:9">
      <c r="A201" s="216"/>
      <c r="B201" s="217"/>
      <c r="C201" s="216"/>
      <c r="D201" s="216"/>
      <c r="E201" s="216"/>
      <c r="F201" s="218"/>
      <c r="G201" s="114"/>
      <c r="H201" s="219"/>
      <c r="I201" s="129"/>
    </row>
    <row r="202" spans="1:9">
      <c r="A202" s="216"/>
      <c r="B202" s="217"/>
      <c r="C202" s="216"/>
      <c r="D202" s="216"/>
      <c r="E202" s="216"/>
      <c r="F202" s="218"/>
      <c r="G202" s="114"/>
      <c r="H202" s="219"/>
      <c r="I202" s="129"/>
    </row>
    <row r="203" spans="1:9">
      <c r="A203" s="216"/>
      <c r="B203" s="217"/>
      <c r="C203" s="216"/>
      <c r="D203" s="216"/>
      <c r="E203" s="216"/>
      <c r="F203" s="218"/>
      <c r="G203" s="114"/>
      <c r="H203" s="219"/>
      <c r="I203" s="129"/>
    </row>
    <row r="204" spans="1:9">
      <c r="A204" s="216"/>
      <c r="B204" s="217"/>
      <c r="C204" s="216"/>
      <c r="D204" s="216"/>
      <c r="E204" s="216"/>
      <c r="F204" s="218"/>
      <c r="G204" s="114"/>
      <c r="H204" s="219"/>
      <c r="I204" s="129"/>
    </row>
    <row r="205" spans="1:9">
      <c r="A205" s="216"/>
      <c r="B205" s="217"/>
      <c r="C205" s="216"/>
      <c r="D205" s="216"/>
      <c r="E205" s="216"/>
      <c r="F205" s="218"/>
      <c r="G205" s="114"/>
      <c r="H205" s="219"/>
      <c r="I205" s="129"/>
    </row>
    <row r="206" spans="1:9">
      <c r="A206" s="216"/>
      <c r="B206" s="217"/>
      <c r="C206" s="216"/>
      <c r="D206" s="216"/>
      <c r="E206" s="216"/>
      <c r="F206" s="218"/>
      <c r="G206" s="114"/>
      <c r="H206" s="219"/>
      <c r="I206" s="129"/>
    </row>
    <row r="207" spans="1:9">
      <c r="A207" s="216"/>
      <c r="B207" s="217"/>
      <c r="C207" s="216"/>
      <c r="D207" s="216"/>
      <c r="E207" s="216"/>
      <c r="F207" s="218"/>
      <c r="G207" s="114"/>
      <c r="H207" s="219"/>
      <c r="I207" s="129"/>
    </row>
    <row r="208" spans="1:9">
      <c r="A208" s="216"/>
      <c r="B208" s="217"/>
      <c r="C208" s="216"/>
      <c r="D208" s="216"/>
      <c r="E208" s="216"/>
      <c r="F208" s="218"/>
      <c r="G208" s="114"/>
      <c r="H208" s="219"/>
      <c r="I208" s="129"/>
    </row>
    <row r="209" spans="1:9">
      <c r="A209" s="216"/>
      <c r="B209" s="217"/>
      <c r="C209" s="216"/>
      <c r="D209" s="216"/>
      <c r="E209" s="216"/>
      <c r="F209" s="218"/>
      <c r="G209" s="114"/>
      <c r="H209" s="219"/>
      <c r="I209" s="129"/>
    </row>
    <row r="210" spans="1:9">
      <c r="A210" s="216"/>
      <c r="B210" s="217"/>
      <c r="C210" s="216"/>
      <c r="D210" s="216"/>
      <c r="E210" s="216"/>
      <c r="F210" s="218"/>
      <c r="G210" s="114"/>
      <c r="H210" s="219"/>
      <c r="I210" s="129"/>
    </row>
    <row r="211" spans="1:9">
      <c r="A211" s="216"/>
      <c r="B211" s="217"/>
      <c r="C211" s="216"/>
      <c r="D211" s="216"/>
      <c r="E211" s="216"/>
      <c r="F211" s="218"/>
      <c r="G211" s="114"/>
      <c r="H211" s="219"/>
      <c r="I211" s="129"/>
    </row>
    <row r="212" spans="1:9">
      <c r="A212" s="216"/>
      <c r="B212" s="217"/>
      <c r="C212" s="216"/>
      <c r="D212" s="216"/>
      <c r="E212" s="216"/>
      <c r="F212" s="218"/>
      <c r="G212" s="114"/>
      <c r="H212" s="219"/>
      <c r="I212" s="129"/>
    </row>
    <row r="213" spans="1:9">
      <c r="A213" s="216"/>
      <c r="B213" s="217"/>
      <c r="C213" s="216"/>
      <c r="D213" s="216"/>
      <c r="E213" s="216"/>
      <c r="F213" s="218"/>
      <c r="G213" s="114"/>
      <c r="H213" s="219"/>
      <c r="I213" s="129"/>
    </row>
    <row r="214" spans="1:9">
      <c r="A214" s="216"/>
      <c r="B214" s="217"/>
      <c r="C214" s="216"/>
      <c r="D214" s="216"/>
      <c r="E214" s="216"/>
      <c r="F214" s="218"/>
      <c r="G214" s="114"/>
      <c r="H214" s="219"/>
      <c r="I214" s="129"/>
    </row>
    <row r="215" spans="1:9">
      <c r="A215" s="216"/>
      <c r="B215" s="217"/>
      <c r="C215" s="216"/>
      <c r="D215" s="216"/>
      <c r="E215" s="216"/>
      <c r="F215" s="218"/>
      <c r="G215" s="114"/>
      <c r="H215" s="219"/>
      <c r="I215" s="129"/>
    </row>
    <row r="216" spans="1:9">
      <c r="A216" s="216"/>
      <c r="B216" s="217"/>
      <c r="C216" s="216"/>
      <c r="D216" s="216"/>
      <c r="E216" s="216"/>
      <c r="F216" s="218"/>
      <c r="G216" s="114"/>
      <c r="H216" s="219"/>
      <c r="I216" s="129"/>
    </row>
    <row r="217" spans="1:9">
      <c r="A217" s="216"/>
      <c r="B217" s="217"/>
      <c r="C217" s="216"/>
      <c r="D217" s="216"/>
      <c r="E217" s="216"/>
      <c r="F217" s="218"/>
      <c r="G217" s="114"/>
      <c r="H217" s="219"/>
      <c r="I217" s="129"/>
    </row>
    <row r="218" spans="1:9">
      <c r="A218" s="216"/>
      <c r="B218" s="217"/>
      <c r="C218" s="216"/>
      <c r="D218" s="216"/>
      <c r="E218" s="216"/>
      <c r="F218" s="218"/>
      <c r="G218" s="114"/>
      <c r="H218" s="219"/>
      <c r="I218" s="129"/>
    </row>
    <row r="219" spans="1:9">
      <c r="A219" s="216"/>
      <c r="B219" s="217"/>
      <c r="C219" s="216"/>
      <c r="D219" s="216"/>
      <c r="E219" s="216"/>
      <c r="F219" s="218"/>
      <c r="G219" s="114"/>
      <c r="H219" s="219"/>
      <c r="I219" s="129"/>
    </row>
    <row r="220" spans="1:9">
      <c r="A220" s="216"/>
      <c r="B220" s="217"/>
      <c r="C220" s="216"/>
      <c r="D220" s="216"/>
      <c r="E220" s="216"/>
      <c r="F220" s="218"/>
      <c r="G220" s="114"/>
      <c r="H220" s="219"/>
      <c r="I220" s="129"/>
    </row>
    <row r="221" spans="1:9">
      <c r="A221" s="216"/>
      <c r="B221" s="217"/>
      <c r="C221" s="216"/>
      <c r="D221" s="216"/>
      <c r="E221" s="216"/>
      <c r="F221" s="218"/>
      <c r="G221" s="114"/>
      <c r="H221" s="219"/>
      <c r="I221" s="129"/>
    </row>
    <row r="222" spans="1:9">
      <c r="A222" s="216"/>
      <c r="B222" s="217"/>
      <c r="C222" s="216"/>
      <c r="D222" s="216"/>
      <c r="E222" s="216"/>
      <c r="F222" s="218"/>
      <c r="G222" s="114"/>
      <c r="H222" s="219"/>
      <c r="I222" s="129"/>
    </row>
    <row r="223" spans="1:9">
      <c r="A223" s="216"/>
      <c r="B223" s="217"/>
      <c r="C223" s="216"/>
      <c r="D223" s="216"/>
      <c r="E223" s="216"/>
      <c r="F223" s="218"/>
      <c r="G223" s="114"/>
      <c r="H223" s="219"/>
      <c r="I223" s="129"/>
    </row>
    <row r="224" spans="1:9">
      <c r="A224" s="216"/>
      <c r="B224" s="217"/>
      <c r="C224" s="216"/>
      <c r="D224" s="216"/>
      <c r="E224" s="216"/>
      <c r="F224" s="218"/>
      <c r="G224" s="114"/>
      <c r="H224" s="219"/>
      <c r="I224" s="129"/>
    </row>
    <row r="225" spans="1:9">
      <c r="A225" s="216"/>
      <c r="B225" s="217"/>
      <c r="C225" s="216"/>
      <c r="D225" s="216"/>
      <c r="E225" s="216"/>
      <c r="F225" s="218"/>
      <c r="G225" s="114"/>
      <c r="H225" s="219"/>
      <c r="I225" s="129"/>
    </row>
    <row r="226" spans="1:9">
      <c r="A226" s="216"/>
      <c r="B226" s="217"/>
      <c r="C226" s="216"/>
      <c r="D226" s="216"/>
      <c r="E226" s="216"/>
      <c r="F226" s="218"/>
      <c r="G226" s="114"/>
      <c r="H226" s="219"/>
      <c r="I226" s="129"/>
    </row>
    <row r="227" spans="1:9">
      <c r="A227" s="216"/>
      <c r="B227" s="217"/>
      <c r="C227" s="216"/>
      <c r="D227" s="216"/>
      <c r="E227" s="216"/>
      <c r="F227" s="218"/>
      <c r="G227" s="114"/>
      <c r="H227" s="219"/>
      <c r="I227" s="129"/>
    </row>
    <row r="228" spans="1:9">
      <c r="A228" s="216"/>
      <c r="B228" s="217"/>
      <c r="C228" s="216"/>
      <c r="D228" s="216"/>
      <c r="E228" s="216"/>
      <c r="F228" s="218"/>
      <c r="G228" s="114"/>
      <c r="H228" s="219"/>
      <c r="I228" s="129"/>
    </row>
    <row r="229" spans="1:9">
      <c r="A229" s="216"/>
      <c r="B229" s="217"/>
      <c r="C229" s="216"/>
      <c r="D229" s="216"/>
      <c r="E229" s="216"/>
      <c r="F229" s="218"/>
      <c r="G229" s="114"/>
      <c r="H229" s="219"/>
      <c r="I229" s="129"/>
    </row>
    <row r="230" spans="1:9">
      <c r="A230" s="216"/>
      <c r="B230" s="217"/>
      <c r="C230" s="216"/>
      <c r="D230" s="216"/>
      <c r="E230" s="216"/>
      <c r="F230" s="218"/>
      <c r="G230" s="114"/>
      <c r="H230" s="219"/>
      <c r="I230" s="129"/>
    </row>
    <row r="231" spans="1:9">
      <c r="A231" s="216"/>
      <c r="B231" s="217"/>
      <c r="C231" s="216"/>
      <c r="D231" s="216"/>
      <c r="E231" s="216"/>
      <c r="F231" s="218"/>
      <c r="G231" s="114"/>
      <c r="H231" s="219"/>
      <c r="I231" s="129"/>
    </row>
    <row r="232" spans="1:9">
      <c r="A232" s="216"/>
      <c r="B232" s="217"/>
      <c r="C232" s="216"/>
      <c r="D232" s="216"/>
      <c r="E232" s="216"/>
      <c r="F232" s="218"/>
      <c r="G232" s="114"/>
      <c r="H232" s="219"/>
      <c r="I232" s="129"/>
    </row>
    <row r="233" spans="1:9">
      <c r="A233" s="216"/>
      <c r="B233" s="217"/>
      <c r="C233" s="216"/>
      <c r="D233" s="216"/>
      <c r="E233" s="216"/>
      <c r="F233" s="218"/>
      <c r="G233" s="114"/>
      <c r="H233" s="219"/>
      <c r="I233" s="129"/>
    </row>
    <row r="234" spans="1:9">
      <c r="A234" s="216"/>
      <c r="B234" s="217"/>
      <c r="C234" s="216"/>
      <c r="D234" s="216"/>
      <c r="E234" s="216"/>
      <c r="F234" s="218"/>
      <c r="G234" s="114"/>
      <c r="H234" s="219"/>
      <c r="I234" s="129"/>
    </row>
    <row r="235" spans="1:9">
      <c r="A235" s="216"/>
      <c r="B235" s="217"/>
      <c r="C235" s="216"/>
      <c r="D235" s="216"/>
      <c r="E235" s="216"/>
      <c r="F235" s="218"/>
      <c r="G235" s="114"/>
      <c r="H235" s="219"/>
      <c r="I235" s="129"/>
    </row>
    <row r="236" spans="1:9">
      <c r="A236" s="216"/>
      <c r="B236" s="217"/>
      <c r="C236" s="216"/>
      <c r="D236" s="216"/>
      <c r="E236" s="216"/>
      <c r="F236" s="218"/>
      <c r="G236" s="114"/>
      <c r="H236" s="219"/>
      <c r="I236" s="129"/>
    </row>
    <row r="237" spans="1:9">
      <c r="A237" s="216"/>
      <c r="B237" s="217"/>
      <c r="C237" s="216"/>
      <c r="D237" s="216"/>
      <c r="E237" s="216"/>
      <c r="F237" s="218"/>
      <c r="G237" s="114"/>
      <c r="H237" s="219"/>
      <c r="I237" s="129"/>
    </row>
    <row r="238" spans="1:9">
      <c r="A238" s="216"/>
      <c r="B238" s="217"/>
      <c r="C238" s="216"/>
      <c r="D238" s="216"/>
      <c r="E238" s="216"/>
      <c r="F238" s="218"/>
      <c r="G238" s="114"/>
      <c r="H238" s="219"/>
      <c r="I238" s="129"/>
    </row>
    <row r="239" spans="1:9">
      <c r="A239" s="216"/>
      <c r="B239" s="217"/>
      <c r="C239" s="216"/>
      <c r="D239" s="216"/>
      <c r="E239" s="216"/>
      <c r="F239" s="218"/>
      <c r="G239" s="114"/>
      <c r="H239" s="219"/>
      <c r="I239" s="129"/>
    </row>
    <row r="240" spans="1:9">
      <c r="A240" s="216"/>
      <c r="B240" s="217"/>
      <c r="C240" s="216"/>
      <c r="D240" s="216"/>
      <c r="E240" s="216"/>
      <c r="F240" s="218"/>
      <c r="G240" s="114"/>
      <c r="H240" s="219"/>
      <c r="I240" s="129"/>
    </row>
    <row r="241" spans="1:9">
      <c r="A241" s="216"/>
      <c r="B241" s="217"/>
      <c r="C241" s="216"/>
      <c r="D241" s="216"/>
      <c r="E241" s="216"/>
      <c r="F241" s="218"/>
      <c r="G241" s="114"/>
      <c r="H241" s="219"/>
      <c r="I241" s="129"/>
    </row>
    <row r="242" spans="1:9">
      <c r="A242" s="216"/>
      <c r="B242" s="217"/>
      <c r="C242" s="216"/>
      <c r="D242" s="216"/>
      <c r="E242" s="216"/>
      <c r="F242" s="218"/>
      <c r="G242" s="114"/>
      <c r="H242" s="219"/>
      <c r="I242" s="129"/>
    </row>
    <row r="243" spans="1:9">
      <c r="A243" s="216"/>
      <c r="B243" s="217"/>
      <c r="C243" s="216"/>
      <c r="D243" s="216"/>
      <c r="E243" s="216"/>
      <c r="F243" s="218"/>
      <c r="G243" s="114"/>
      <c r="H243" s="219"/>
      <c r="I243" s="129"/>
    </row>
    <row r="244" spans="1:9">
      <c r="A244" s="216"/>
      <c r="B244" s="217"/>
      <c r="C244" s="216"/>
      <c r="D244" s="216"/>
      <c r="E244" s="216"/>
      <c r="F244" s="218"/>
      <c r="G244" s="114"/>
      <c r="H244" s="219"/>
      <c r="I244" s="129"/>
    </row>
    <row r="245" spans="1:9">
      <c r="A245" s="216"/>
      <c r="B245" s="217"/>
      <c r="C245" s="216"/>
      <c r="D245" s="216"/>
      <c r="E245" s="216"/>
      <c r="F245" s="218"/>
      <c r="G245" s="114"/>
      <c r="H245" s="220"/>
    </row>
    <row r="246" spans="1:9">
      <c r="A246" s="216"/>
      <c r="B246" s="217"/>
      <c r="C246" s="216"/>
      <c r="D246" s="216"/>
      <c r="E246" s="216"/>
      <c r="F246" s="218"/>
      <c r="G246" s="114"/>
      <c r="H246" s="220"/>
    </row>
    <row r="247" spans="1:9">
      <c r="A247" s="216"/>
      <c r="B247" s="217"/>
      <c r="C247" s="216"/>
      <c r="D247" s="216"/>
      <c r="E247" s="216"/>
      <c r="F247" s="218"/>
      <c r="G247" s="114"/>
      <c r="H247" s="220"/>
    </row>
    <row r="248" spans="1:9">
      <c r="A248" s="216"/>
      <c r="B248" s="217"/>
      <c r="C248" s="216"/>
      <c r="D248" s="216"/>
      <c r="E248" s="216"/>
      <c r="F248" s="218"/>
      <c r="G248" s="114"/>
      <c r="H248" s="220"/>
    </row>
    <row r="249" spans="1:9">
      <c r="A249" s="216"/>
      <c r="B249" s="217"/>
      <c r="C249" s="216"/>
      <c r="D249" s="216"/>
      <c r="E249" s="216"/>
      <c r="F249" s="218"/>
      <c r="G249" s="114"/>
      <c r="H249" s="220"/>
    </row>
    <row r="250" spans="1:9">
      <c r="A250" s="216"/>
      <c r="B250" s="217"/>
      <c r="C250" s="216"/>
      <c r="D250" s="216"/>
      <c r="E250" s="216"/>
      <c r="F250" s="218"/>
      <c r="G250" s="114"/>
      <c r="H250" s="220"/>
    </row>
    <row r="251" spans="1:9">
      <c r="A251" s="216"/>
      <c r="B251" s="217"/>
      <c r="C251" s="216"/>
      <c r="D251" s="216"/>
      <c r="E251" s="216"/>
      <c r="F251" s="218"/>
      <c r="G251" s="114"/>
      <c r="H251" s="220"/>
    </row>
    <row r="252" spans="1:9">
      <c r="A252" s="216"/>
      <c r="B252" s="217"/>
      <c r="C252" s="216"/>
      <c r="D252" s="216"/>
      <c r="E252" s="216"/>
      <c r="F252" s="218"/>
      <c r="G252" s="114"/>
      <c r="H252" s="220"/>
    </row>
    <row r="253" spans="1:9">
      <c r="A253" s="216"/>
      <c r="B253" s="217"/>
      <c r="C253" s="216"/>
      <c r="D253" s="216"/>
      <c r="E253" s="216"/>
      <c r="F253" s="218"/>
      <c r="G253" s="114"/>
      <c r="H253" s="220"/>
    </row>
    <row r="254" spans="1:9">
      <c r="A254" s="216"/>
      <c r="B254" s="217"/>
      <c r="C254" s="216"/>
      <c r="D254" s="216"/>
      <c r="E254" s="216"/>
      <c r="F254" s="218"/>
      <c r="G254" s="114"/>
      <c r="H254" s="220"/>
    </row>
    <row r="255" spans="1:9">
      <c r="A255" s="216"/>
      <c r="B255" s="217"/>
      <c r="C255" s="216"/>
      <c r="D255" s="216"/>
      <c r="E255" s="216"/>
      <c r="F255" s="218"/>
      <c r="G255" s="114"/>
      <c r="H255" s="220"/>
    </row>
    <row r="256" spans="1:9">
      <c r="A256" s="216"/>
      <c r="B256" s="217"/>
      <c r="C256" s="216"/>
      <c r="D256" s="216"/>
      <c r="E256" s="216"/>
      <c r="F256" s="218"/>
      <c r="G256" s="114"/>
      <c r="H256" s="220"/>
    </row>
    <row r="257" spans="1:8">
      <c r="A257" s="216"/>
      <c r="B257" s="217"/>
      <c r="C257" s="216"/>
      <c r="D257" s="216"/>
      <c r="E257" s="216"/>
      <c r="F257" s="218"/>
      <c r="G257" s="114"/>
      <c r="H257" s="220"/>
    </row>
    <row r="258" spans="1:8">
      <c r="A258" s="216"/>
      <c r="B258" s="217"/>
      <c r="C258" s="216"/>
      <c r="D258" s="216"/>
      <c r="E258" s="216"/>
      <c r="F258" s="218"/>
      <c r="G258" s="114"/>
      <c r="H258" s="220"/>
    </row>
    <row r="259" spans="1:8">
      <c r="A259" s="216"/>
      <c r="B259" s="217"/>
      <c r="C259" s="216"/>
      <c r="D259" s="216"/>
      <c r="E259" s="216"/>
      <c r="F259" s="218"/>
      <c r="G259" s="114"/>
      <c r="H259" s="220"/>
    </row>
    <row r="260" spans="1:8">
      <c r="A260" s="216"/>
      <c r="B260" s="217"/>
      <c r="C260" s="216"/>
      <c r="D260" s="216"/>
      <c r="E260" s="216"/>
      <c r="F260" s="218"/>
      <c r="G260" s="114"/>
      <c r="H260" s="220"/>
    </row>
    <row r="261" spans="1:8">
      <c r="A261" s="216"/>
      <c r="B261" s="217"/>
      <c r="C261" s="216"/>
      <c r="D261" s="216"/>
      <c r="E261" s="216"/>
      <c r="F261" s="218"/>
      <c r="G261" s="114"/>
      <c r="H261" s="220"/>
    </row>
    <row r="262" spans="1:8">
      <c r="A262" s="216"/>
      <c r="B262" s="217"/>
      <c r="C262" s="216"/>
      <c r="D262" s="216"/>
      <c r="E262" s="216"/>
      <c r="F262" s="218"/>
      <c r="G262" s="114"/>
      <c r="H262" s="220"/>
    </row>
    <row r="263" spans="1:8">
      <c r="A263" s="216"/>
      <c r="B263" s="217"/>
      <c r="C263" s="216"/>
      <c r="D263" s="216"/>
      <c r="E263" s="216"/>
      <c r="F263" s="218"/>
      <c r="G263" s="114"/>
      <c r="H263" s="220"/>
    </row>
    <row r="264" spans="1:8">
      <c r="A264" s="216"/>
      <c r="B264" s="217"/>
      <c r="C264" s="216"/>
      <c r="D264" s="216"/>
      <c r="E264" s="216"/>
      <c r="F264" s="218"/>
      <c r="G264" s="114"/>
      <c r="H264" s="220"/>
    </row>
    <row r="265" spans="1:8">
      <c r="A265" s="216"/>
      <c r="B265" s="217"/>
      <c r="C265" s="216"/>
      <c r="D265" s="216"/>
      <c r="E265" s="216"/>
      <c r="F265" s="218"/>
      <c r="G265" s="114"/>
      <c r="H265" s="220"/>
    </row>
    <row r="266" spans="1:8">
      <c r="A266" s="216"/>
      <c r="B266" s="217"/>
      <c r="C266" s="216"/>
      <c r="D266" s="216"/>
      <c r="E266" s="216"/>
      <c r="F266" s="218"/>
      <c r="G266" s="114"/>
      <c r="H266" s="220"/>
    </row>
    <row r="267" spans="1:8">
      <c r="A267" s="216"/>
      <c r="B267" s="217"/>
      <c r="C267" s="216"/>
      <c r="D267" s="216"/>
      <c r="E267" s="216"/>
      <c r="F267" s="218"/>
      <c r="G267" s="114"/>
      <c r="H267" s="220"/>
    </row>
    <row r="268" spans="1:8">
      <c r="A268" s="216"/>
      <c r="B268" s="217"/>
      <c r="C268" s="216"/>
      <c r="D268" s="216"/>
      <c r="E268" s="216"/>
      <c r="F268" s="218"/>
      <c r="G268" s="114"/>
      <c r="H268" s="220"/>
    </row>
    <row r="269" spans="1:8">
      <c r="A269" s="216"/>
      <c r="B269" s="217"/>
      <c r="C269" s="216"/>
      <c r="D269" s="216"/>
      <c r="E269" s="216"/>
      <c r="F269" s="218"/>
      <c r="G269" s="114"/>
      <c r="H269" s="220"/>
    </row>
    <row r="270" spans="1:8">
      <c r="A270" s="216"/>
      <c r="B270" s="217"/>
      <c r="C270" s="216"/>
      <c r="D270" s="216"/>
      <c r="E270" s="216"/>
      <c r="F270" s="218"/>
      <c r="G270" s="114"/>
      <c r="H270" s="220"/>
    </row>
    <row r="271" spans="1:8">
      <c r="A271" s="216"/>
      <c r="B271" s="217"/>
      <c r="C271" s="216"/>
      <c r="D271" s="216"/>
      <c r="E271" s="216"/>
      <c r="F271" s="218"/>
      <c r="G271" s="114"/>
      <c r="H271" s="220"/>
    </row>
    <row r="272" spans="1:8">
      <c r="A272" s="216"/>
      <c r="B272" s="217"/>
      <c r="C272" s="216"/>
      <c r="D272" s="216"/>
      <c r="E272" s="216"/>
      <c r="F272" s="218"/>
      <c r="G272" s="114"/>
      <c r="H272" s="220"/>
    </row>
    <row r="273" spans="1:8">
      <c r="A273" s="216"/>
      <c r="B273" s="217"/>
      <c r="C273" s="216"/>
      <c r="D273" s="216"/>
      <c r="E273" s="216"/>
      <c r="F273" s="218"/>
      <c r="G273" s="114"/>
      <c r="H273" s="220"/>
    </row>
    <row r="274" spans="1:8">
      <c r="A274" s="216"/>
      <c r="B274" s="217"/>
      <c r="C274" s="216"/>
      <c r="D274" s="216"/>
      <c r="E274" s="216"/>
      <c r="F274" s="218"/>
      <c r="G274" s="114"/>
      <c r="H274" s="220"/>
    </row>
    <row r="275" spans="1:8">
      <c r="A275" s="216"/>
      <c r="B275" s="217"/>
      <c r="C275" s="216"/>
      <c r="D275" s="216"/>
      <c r="E275" s="216"/>
      <c r="F275" s="218"/>
      <c r="G275" s="114"/>
      <c r="H275" s="220"/>
    </row>
    <row r="276" spans="1:8">
      <c r="A276" s="216"/>
      <c r="B276" s="217"/>
      <c r="C276" s="216"/>
      <c r="D276" s="216"/>
      <c r="E276" s="216"/>
      <c r="F276" s="218"/>
      <c r="G276" s="114"/>
      <c r="H276" s="220"/>
    </row>
    <row r="277" spans="1:8">
      <c r="A277" s="216"/>
      <c r="B277" s="217"/>
      <c r="C277" s="216"/>
      <c r="D277" s="216"/>
      <c r="E277" s="216"/>
      <c r="F277" s="218"/>
      <c r="G277" s="114"/>
      <c r="H277" s="220"/>
    </row>
    <row r="278" spans="1:8">
      <c r="A278" s="216"/>
      <c r="B278" s="217"/>
      <c r="C278" s="216"/>
      <c r="D278" s="216"/>
      <c r="E278" s="216"/>
      <c r="F278" s="218"/>
      <c r="G278" s="114"/>
      <c r="H278" s="220"/>
    </row>
    <row r="279" spans="1:8">
      <c r="A279" s="216"/>
      <c r="B279" s="217"/>
      <c r="C279" s="216"/>
      <c r="D279" s="216"/>
      <c r="E279" s="216"/>
      <c r="F279" s="218"/>
      <c r="G279" s="114"/>
      <c r="H279" s="220"/>
    </row>
    <row r="280" spans="1:8">
      <c r="A280" s="216"/>
      <c r="B280" s="217"/>
      <c r="C280" s="216"/>
      <c r="D280" s="216"/>
      <c r="E280" s="216"/>
      <c r="F280" s="218"/>
      <c r="G280" s="114"/>
      <c r="H280" s="220"/>
    </row>
    <row r="281" spans="1:8">
      <c r="A281" s="216"/>
      <c r="B281" s="217"/>
      <c r="C281" s="216"/>
      <c r="D281" s="216"/>
      <c r="E281" s="216"/>
      <c r="F281" s="218"/>
      <c r="G281" s="114"/>
      <c r="H281" s="220"/>
    </row>
    <row r="282" spans="1:8">
      <c r="A282" s="216"/>
      <c r="B282" s="217"/>
      <c r="C282" s="216"/>
      <c r="D282" s="216"/>
      <c r="E282" s="216"/>
      <c r="F282" s="218"/>
      <c r="G282" s="114"/>
      <c r="H282" s="220"/>
    </row>
    <row r="283" spans="1:8">
      <c r="A283" s="216"/>
      <c r="B283" s="217"/>
      <c r="C283" s="216"/>
      <c r="D283" s="216"/>
      <c r="E283" s="216"/>
      <c r="F283" s="218"/>
      <c r="G283" s="114"/>
      <c r="H283" s="220"/>
    </row>
    <row r="284" spans="1:8">
      <c r="A284" s="216"/>
      <c r="B284" s="217"/>
      <c r="C284" s="216"/>
      <c r="D284" s="216"/>
      <c r="E284" s="216"/>
      <c r="F284" s="218"/>
      <c r="G284" s="114"/>
      <c r="H284" s="220"/>
    </row>
    <row r="285" spans="1:8">
      <c r="A285" s="216"/>
      <c r="B285" s="217"/>
      <c r="C285" s="216"/>
      <c r="D285" s="216"/>
      <c r="E285" s="216"/>
      <c r="F285" s="218"/>
      <c r="G285" s="114"/>
      <c r="H285" s="220"/>
    </row>
    <row r="286" spans="1:8">
      <c r="A286" s="216"/>
      <c r="B286" s="217"/>
      <c r="C286" s="216"/>
      <c r="D286" s="216"/>
      <c r="E286" s="216"/>
      <c r="F286" s="218"/>
      <c r="G286" s="114"/>
      <c r="H286" s="220"/>
    </row>
    <row r="287" spans="1:8">
      <c r="A287" s="216"/>
      <c r="B287" s="217"/>
      <c r="C287" s="216"/>
      <c r="D287" s="216"/>
      <c r="E287" s="216"/>
      <c r="F287" s="218"/>
      <c r="G287" s="114"/>
      <c r="H287" s="220"/>
    </row>
    <row r="288" spans="1:8">
      <c r="A288" s="216"/>
      <c r="B288" s="217"/>
      <c r="C288" s="216"/>
      <c r="D288" s="216"/>
      <c r="E288" s="216"/>
      <c r="F288" s="218"/>
      <c r="G288" s="114"/>
      <c r="H288" s="220"/>
    </row>
    <row r="289" spans="1:8">
      <c r="A289" s="216"/>
      <c r="B289" s="217"/>
      <c r="C289" s="216"/>
      <c r="D289" s="216"/>
      <c r="E289" s="216"/>
      <c r="F289" s="218"/>
      <c r="G289" s="114"/>
      <c r="H289" s="220"/>
    </row>
    <row r="290" spans="1:8">
      <c r="A290" s="216"/>
      <c r="B290" s="217"/>
      <c r="C290" s="216"/>
      <c r="D290" s="216"/>
      <c r="E290" s="216"/>
      <c r="F290" s="218"/>
      <c r="G290" s="114"/>
      <c r="H290" s="220"/>
    </row>
    <row r="291" spans="1:8">
      <c r="A291" s="216"/>
      <c r="B291" s="217"/>
      <c r="C291" s="216"/>
      <c r="D291" s="216"/>
      <c r="E291" s="216"/>
      <c r="F291" s="218"/>
      <c r="G291" s="114"/>
      <c r="H291" s="220"/>
    </row>
    <row r="292" spans="1:8">
      <c r="A292" s="216"/>
      <c r="B292" s="217"/>
      <c r="C292" s="216"/>
      <c r="D292" s="216"/>
      <c r="E292" s="216"/>
      <c r="F292" s="218"/>
      <c r="G292" s="114"/>
      <c r="H292" s="220"/>
    </row>
    <row r="293" spans="1:8">
      <c r="A293" s="216"/>
      <c r="B293" s="217"/>
      <c r="C293" s="216"/>
      <c r="D293" s="216"/>
      <c r="E293" s="216"/>
      <c r="F293" s="218"/>
      <c r="G293" s="114"/>
      <c r="H293" s="220"/>
    </row>
    <row r="294" spans="1:8">
      <c r="A294" s="216"/>
      <c r="B294" s="217"/>
      <c r="C294" s="216"/>
      <c r="D294" s="216"/>
      <c r="E294" s="216"/>
      <c r="F294" s="218"/>
      <c r="G294" s="114"/>
      <c r="H294" s="220"/>
    </row>
    <row r="295" spans="1:8">
      <c r="A295" s="216"/>
      <c r="B295" s="217"/>
      <c r="C295" s="216"/>
      <c r="D295" s="216"/>
      <c r="E295" s="216"/>
      <c r="F295" s="218"/>
      <c r="G295" s="114"/>
      <c r="H295" s="220"/>
    </row>
    <row r="296" spans="1:8">
      <c r="A296" s="216"/>
      <c r="B296" s="217"/>
      <c r="C296" s="216"/>
      <c r="D296" s="216"/>
      <c r="E296" s="216"/>
      <c r="F296" s="218"/>
      <c r="G296" s="114"/>
      <c r="H296" s="220"/>
    </row>
    <row r="297" spans="1:8">
      <c r="A297" s="216"/>
      <c r="B297" s="217"/>
      <c r="C297" s="216"/>
      <c r="D297" s="216"/>
      <c r="E297" s="216"/>
      <c r="F297" s="218"/>
      <c r="G297" s="114"/>
    </row>
    <row r="298" spans="1:8">
      <c r="A298" s="216"/>
      <c r="B298" s="217"/>
      <c r="C298" s="216"/>
      <c r="D298" s="216"/>
      <c r="E298" s="216"/>
      <c r="F298" s="218"/>
      <c r="G298" s="114"/>
    </row>
    <row r="299" spans="1:8">
      <c r="A299" s="216"/>
      <c r="B299" s="217"/>
      <c r="C299" s="216"/>
      <c r="D299" s="216"/>
      <c r="E299" s="216"/>
      <c r="F299" s="218"/>
      <c r="G299" s="114"/>
    </row>
    <row r="300" spans="1:8">
      <c r="A300" s="216"/>
      <c r="B300" s="217"/>
      <c r="C300" s="216"/>
      <c r="D300" s="216"/>
      <c r="E300" s="216"/>
      <c r="F300" s="218"/>
      <c r="G300" s="114"/>
    </row>
    <row r="301" spans="1:8">
      <c r="A301" s="216"/>
      <c r="B301" s="217"/>
      <c r="C301" s="216"/>
      <c r="D301" s="216"/>
      <c r="E301" s="216"/>
      <c r="F301" s="218"/>
      <c r="G301" s="114"/>
    </row>
    <row r="302" spans="1:8">
      <c r="A302" s="216"/>
      <c r="B302" s="217"/>
      <c r="C302" s="216"/>
      <c r="D302" s="216"/>
      <c r="E302" s="216"/>
      <c r="F302" s="218"/>
      <c r="G302" s="114"/>
    </row>
    <row r="303" spans="1:8">
      <c r="A303" s="216"/>
      <c r="B303" s="217"/>
      <c r="C303" s="216"/>
      <c r="D303" s="216"/>
      <c r="E303" s="216"/>
      <c r="F303" s="218"/>
      <c r="G303" s="114"/>
    </row>
    <row r="304" spans="1:8">
      <c r="A304" s="216"/>
      <c r="B304" s="217"/>
      <c r="C304" s="216"/>
      <c r="D304" s="216"/>
      <c r="E304" s="216"/>
      <c r="F304" s="218"/>
      <c r="G304" s="114"/>
    </row>
    <row r="305" spans="1:7">
      <c r="A305" s="216"/>
      <c r="B305" s="217"/>
      <c r="C305" s="216"/>
      <c r="D305" s="216"/>
      <c r="E305" s="216"/>
      <c r="F305" s="218"/>
      <c r="G305" s="114"/>
    </row>
    <row r="306" spans="1:7">
      <c r="A306" s="216"/>
      <c r="B306" s="217"/>
      <c r="C306" s="216"/>
      <c r="D306" s="216"/>
      <c r="E306" s="216"/>
      <c r="F306" s="218"/>
      <c r="G306" s="114"/>
    </row>
    <row r="307" spans="1:7">
      <c r="A307" s="216"/>
      <c r="B307" s="217"/>
      <c r="C307" s="216"/>
      <c r="D307" s="216"/>
      <c r="E307" s="216"/>
      <c r="F307" s="218"/>
      <c r="G307" s="114"/>
    </row>
    <row r="308" spans="1:7">
      <c r="A308" s="216"/>
      <c r="B308" s="217"/>
      <c r="C308" s="216"/>
      <c r="D308" s="216"/>
      <c r="E308" s="216"/>
      <c r="F308" s="218"/>
      <c r="G308" s="114"/>
    </row>
    <row r="309" spans="1:7">
      <c r="A309" s="216"/>
      <c r="B309" s="217"/>
      <c r="C309" s="216"/>
      <c r="D309" s="216"/>
      <c r="E309" s="216"/>
      <c r="F309" s="218"/>
      <c r="G309" s="114"/>
    </row>
    <row r="310" spans="1:7">
      <c r="A310" s="216"/>
      <c r="B310" s="217"/>
      <c r="C310" s="216"/>
      <c r="D310" s="216"/>
      <c r="E310" s="216"/>
      <c r="F310" s="218"/>
      <c r="G310" s="114"/>
    </row>
    <row r="311" spans="1:7">
      <c r="A311" s="216"/>
      <c r="B311" s="217"/>
      <c r="C311" s="216"/>
      <c r="D311" s="216"/>
      <c r="E311" s="216"/>
      <c r="F311" s="218"/>
      <c r="G311" s="114"/>
    </row>
    <row r="312" spans="1:7">
      <c r="A312" s="216"/>
      <c r="B312" s="217"/>
      <c r="C312" s="216"/>
      <c r="D312" s="216"/>
      <c r="E312" s="216"/>
      <c r="F312" s="218"/>
      <c r="G312" s="114"/>
    </row>
    <row r="313" spans="1:7">
      <c r="A313" s="216"/>
      <c r="B313" s="217"/>
      <c r="C313" s="216"/>
      <c r="D313" s="216"/>
      <c r="E313" s="216"/>
      <c r="F313" s="218"/>
      <c r="G313" s="114"/>
    </row>
    <row r="314" spans="1:7">
      <c r="A314" s="216"/>
      <c r="B314" s="217"/>
      <c r="C314" s="216"/>
      <c r="D314" s="216"/>
      <c r="E314" s="216"/>
      <c r="F314" s="218"/>
      <c r="G314" s="114"/>
    </row>
    <row r="315" spans="1:7">
      <c r="A315" s="216"/>
      <c r="B315" s="217"/>
      <c r="C315" s="216"/>
      <c r="D315" s="216"/>
      <c r="E315" s="216"/>
      <c r="F315" s="218"/>
      <c r="G315" s="114"/>
    </row>
    <row r="316" spans="1:7">
      <c r="A316" s="216"/>
      <c r="B316" s="217"/>
      <c r="C316" s="216"/>
      <c r="D316" s="216"/>
      <c r="E316" s="216"/>
      <c r="F316" s="218"/>
      <c r="G316" s="114"/>
    </row>
    <row r="317" spans="1:7">
      <c r="A317" s="216"/>
      <c r="B317" s="217"/>
      <c r="C317" s="216"/>
      <c r="D317" s="216"/>
      <c r="E317" s="216"/>
      <c r="F317" s="218"/>
      <c r="G317" s="114"/>
    </row>
    <row r="318" spans="1:7">
      <c r="A318" s="216"/>
      <c r="B318" s="217"/>
      <c r="C318" s="216"/>
      <c r="D318" s="216"/>
      <c r="E318" s="216"/>
      <c r="F318" s="218"/>
      <c r="G318" s="114"/>
    </row>
    <row r="319" spans="1:7">
      <c r="A319" s="216"/>
      <c r="B319" s="217"/>
      <c r="C319" s="216"/>
      <c r="D319" s="216"/>
      <c r="E319" s="216"/>
      <c r="F319" s="218"/>
      <c r="G319" s="114"/>
    </row>
    <row r="320" spans="1:7">
      <c r="A320" s="216"/>
      <c r="B320" s="217"/>
      <c r="C320" s="216"/>
      <c r="D320" s="216"/>
      <c r="E320" s="216"/>
      <c r="F320" s="218"/>
      <c r="G320" s="114"/>
    </row>
    <row r="321" spans="1:7">
      <c r="A321" s="216"/>
      <c r="B321" s="217"/>
      <c r="C321" s="216"/>
      <c r="D321" s="216"/>
      <c r="E321" s="216"/>
      <c r="F321" s="218"/>
      <c r="G321" s="114"/>
    </row>
    <row r="322" spans="1:7">
      <c r="A322" s="216"/>
      <c r="B322" s="217"/>
      <c r="C322" s="216"/>
      <c r="D322" s="216"/>
      <c r="E322" s="216"/>
      <c r="F322" s="218"/>
      <c r="G322" s="114"/>
    </row>
    <row r="323" spans="1:7">
      <c r="A323" s="216"/>
      <c r="B323" s="217"/>
      <c r="C323" s="216"/>
      <c r="D323" s="216"/>
      <c r="E323" s="216"/>
      <c r="F323" s="218"/>
      <c r="G323" s="114"/>
    </row>
    <row r="324" spans="1:7">
      <c r="A324" s="216"/>
      <c r="B324" s="217"/>
      <c r="C324" s="216"/>
      <c r="D324" s="216"/>
      <c r="E324" s="216"/>
      <c r="F324" s="218"/>
      <c r="G324" s="114"/>
    </row>
    <row r="325" spans="1:7">
      <c r="A325" s="216"/>
      <c r="B325" s="217"/>
      <c r="C325" s="216"/>
      <c r="D325" s="216"/>
      <c r="E325" s="216"/>
      <c r="F325" s="218"/>
      <c r="G325" s="114"/>
    </row>
    <row r="326" spans="1:7">
      <c r="A326" s="216"/>
      <c r="B326" s="217"/>
      <c r="C326" s="216"/>
      <c r="D326" s="216"/>
      <c r="E326" s="216"/>
      <c r="F326" s="218"/>
      <c r="G326" s="114"/>
    </row>
    <row r="327" spans="1:7">
      <c r="A327" s="216"/>
      <c r="B327" s="217"/>
      <c r="C327" s="216"/>
      <c r="D327" s="216"/>
      <c r="E327" s="216"/>
      <c r="F327" s="218"/>
      <c r="G327" s="114"/>
    </row>
    <row r="328" spans="1:7">
      <c r="A328" s="216"/>
      <c r="B328" s="217"/>
      <c r="C328" s="216"/>
      <c r="D328" s="216"/>
      <c r="E328" s="216"/>
      <c r="F328" s="218"/>
      <c r="G328" s="114"/>
    </row>
    <row r="329" spans="1:7">
      <c r="A329" s="216"/>
      <c r="B329" s="217"/>
      <c r="C329" s="216"/>
      <c r="D329" s="216"/>
      <c r="E329" s="216"/>
      <c r="F329" s="218"/>
      <c r="G329" s="114"/>
    </row>
    <row r="330" spans="1:7">
      <c r="A330" s="216"/>
      <c r="B330" s="217"/>
      <c r="C330" s="216"/>
      <c r="D330" s="216"/>
      <c r="E330" s="216"/>
      <c r="F330" s="218"/>
      <c r="G330" s="114"/>
    </row>
    <row r="331" spans="1:7">
      <c r="A331" s="216"/>
      <c r="B331" s="217"/>
      <c r="C331" s="216"/>
      <c r="D331" s="216"/>
      <c r="E331" s="216"/>
      <c r="F331" s="218"/>
      <c r="G331" s="114"/>
    </row>
    <row r="332" spans="1:7">
      <c r="A332" s="216"/>
      <c r="B332" s="217"/>
      <c r="C332" s="216"/>
      <c r="D332" s="216"/>
      <c r="E332" s="216"/>
      <c r="F332" s="218"/>
      <c r="G332" s="114"/>
    </row>
    <row r="333" spans="1:7">
      <c r="A333" s="216"/>
      <c r="B333" s="217"/>
      <c r="C333" s="216"/>
      <c r="D333" s="216"/>
      <c r="E333" s="216"/>
      <c r="F333" s="218"/>
      <c r="G333" s="114"/>
    </row>
    <row r="334" spans="1:7">
      <c r="A334" s="216"/>
      <c r="B334" s="217"/>
      <c r="C334" s="216"/>
      <c r="D334" s="216"/>
      <c r="E334" s="216"/>
      <c r="F334" s="218"/>
      <c r="G334" s="114"/>
    </row>
    <row r="335" spans="1:7">
      <c r="A335" s="216"/>
      <c r="B335" s="217"/>
      <c r="C335" s="216"/>
      <c r="D335" s="216"/>
      <c r="E335" s="216"/>
      <c r="F335" s="218"/>
      <c r="G335" s="114"/>
    </row>
    <row r="336" spans="1:7">
      <c r="A336" s="216"/>
      <c r="B336" s="217"/>
      <c r="C336" s="216"/>
      <c r="D336" s="216"/>
      <c r="E336" s="216"/>
      <c r="F336" s="218"/>
      <c r="G336" s="114"/>
    </row>
    <row r="337" spans="1:7">
      <c r="A337" s="216"/>
      <c r="B337" s="217"/>
      <c r="C337" s="216"/>
      <c r="D337" s="216"/>
      <c r="E337" s="216"/>
      <c r="F337" s="218"/>
      <c r="G337" s="114"/>
    </row>
    <row r="338" spans="1:7">
      <c r="A338" s="216"/>
      <c r="B338" s="217"/>
      <c r="C338" s="216"/>
      <c r="D338" s="216"/>
      <c r="E338" s="216"/>
      <c r="F338" s="218"/>
      <c r="G338" s="114"/>
    </row>
    <row r="339" spans="1:7">
      <c r="A339" s="216"/>
      <c r="B339" s="217"/>
      <c r="C339" s="216"/>
      <c r="D339" s="216"/>
      <c r="E339" s="216"/>
      <c r="F339" s="218"/>
      <c r="G339" s="114"/>
    </row>
    <row r="340" spans="1:7">
      <c r="A340" s="216"/>
      <c r="B340" s="217"/>
      <c r="C340" s="216"/>
      <c r="D340" s="216"/>
      <c r="E340" s="216"/>
      <c r="F340" s="218"/>
      <c r="G340" s="114"/>
    </row>
    <row r="341" spans="1:7">
      <c r="A341" s="216"/>
      <c r="B341" s="217"/>
      <c r="C341" s="216"/>
      <c r="D341" s="216"/>
      <c r="E341" s="216"/>
      <c r="F341" s="218"/>
      <c r="G341" s="114"/>
    </row>
    <row r="342" spans="1:7">
      <c r="A342" s="216"/>
      <c r="B342" s="217"/>
      <c r="C342" s="216"/>
      <c r="D342" s="216"/>
      <c r="E342" s="216"/>
      <c r="F342" s="218"/>
      <c r="G342" s="114"/>
    </row>
    <row r="343" spans="1:7">
      <c r="A343" s="216"/>
      <c r="B343" s="217"/>
      <c r="C343" s="216"/>
      <c r="D343" s="216"/>
      <c r="E343" s="216"/>
      <c r="F343" s="218"/>
      <c r="G343" s="114"/>
    </row>
    <row r="344" spans="1:7">
      <c r="A344" s="216"/>
      <c r="B344" s="217"/>
      <c r="C344" s="216"/>
      <c r="D344" s="216"/>
      <c r="E344" s="216"/>
      <c r="F344" s="218"/>
      <c r="G344" s="114"/>
    </row>
    <row r="345" spans="1:7">
      <c r="A345" s="216"/>
      <c r="B345" s="217"/>
      <c r="C345" s="216"/>
      <c r="D345" s="216"/>
      <c r="E345" s="216"/>
      <c r="F345" s="218"/>
      <c r="G345" s="114"/>
    </row>
    <row r="346" spans="1:7">
      <c r="A346" s="216"/>
      <c r="B346" s="217"/>
      <c r="C346" s="216"/>
      <c r="D346" s="216"/>
      <c r="E346" s="216"/>
      <c r="F346" s="218"/>
      <c r="G346" s="114"/>
    </row>
    <row r="347" spans="1:7">
      <c r="A347" s="216"/>
      <c r="B347" s="217"/>
      <c r="C347" s="216"/>
      <c r="D347" s="216"/>
      <c r="E347" s="216"/>
      <c r="F347" s="218"/>
      <c r="G347" s="114"/>
    </row>
    <row r="348" spans="1:7">
      <c r="A348" s="216"/>
      <c r="B348" s="217"/>
      <c r="C348" s="216"/>
      <c r="D348" s="216"/>
      <c r="E348" s="216"/>
      <c r="F348" s="218"/>
      <c r="G348" s="114"/>
    </row>
    <row r="349" spans="1:7">
      <c r="A349" s="216"/>
      <c r="B349" s="217"/>
      <c r="C349" s="216"/>
      <c r="D349" s="216"/>
      <c r="E349" s="216"/>
      <c r="F349" s="218"/>
      <c r="G349" s="114"/>
    </row>
    <row r="350" spans="1:7">
      <c r="A350" s="216"/>
      <c r="B350" s="217"/>
      <c r="C350" s="216"/>
      <c r="D350" s="216"/>
      <c r="E350" s="216"/>
      <c r="F350" s="218"/>
      <c r="G350" s="114"/>
    </row>
    <row r="351" spans="1:7">
      <c r="A351" s="216"/>
      <c r="B351" s="217"/>
      <c r="C351" s="216"/>
      <c r="D351" s="216"/>
      <c r="E351" s="216"/>
      <c r="F351" s="218"/>
      <c r="G351" s="114"/>
    </row>
    <row r="352" spans="1:7">
      <c r="A352" s="216"/>
      <c r="B352" s="217"/>
      <c r="C352" s="216"/>
      <c r="D352" s="216"/>
      <c r="E352" s="216"/>
      <c r="F352" s="218"/>
      <c r="G352" s="114"/>
    </row>
    <row r="353" spans="1:7">
      <c r="A353" s="216"/>
      <c r="B353" s="217"/>
      <c r="C353" s="216"/>
      <c r="D353" s="216"/>
      <c r="E353" s="216"/>
      <c r="F353" s="218"/>
      <c r="G353" s="114"/>
    </row>
    <row r="354" spans="1:7">
      <c r="A354" s="216"/>
      <c r="B354" s="217"/>
      <c r="C354" s="216"/>
      <c r="D354" s="216"/>
      <c r="E354" s="216"/>
      <c r="F354" s="218"/>
      <c r="G354" s="114"/>
    </row>
    <row r="355" spans="1:7">
      <c r="A355" s="216"/>
      <c r="B355" s="217"/>
      <c r="C355" s="216"/>
      <c r="D355" s="216"/>
      <c r="E355" s="216"/>
      <c r="F355" s="218"/>
      <c r="G355" s="114"/>
    </row>
    <row r="356" spans="1:7">
      <c r="A356" s="216"/>
      <c r="B356" s="217"/>
      <c r="C356" s="216"/>
      <c r="D356" s="216"/>
      <c r="E356" s="216"/>
      <c r="F356" s="218"/>
      <c r="G356" s="114"/>
    </row>
    <row r="357" spans="1:7">
      <c r="A357" s="216"/>
      <c r="B357" s="217"/>
      <c r="C357" s="216"/>
      <c r="D357" s="216"/>
      <c r="E357" s="216"/>
      <c r="F357" s="218"/>
      <c r="G357" s="114"/>
    </row>
    <row r="358" spans="1:7">
      <c r="A358" s="216"/>
      <c r="B358" s="217"/>
      <c r="C358" s="216"/>
      <c r="D358" s="216"/>
      <c r="E358" s="216"/>
      <c r="F358" s="218"/>
      <c r="G358" s="114"/>
    </row>
    <row r="359" spans="1:7">
      <c r="A359" s="216"/>
      <c r="B359" s="217"/>
      <c r="C359" s="216"/>
      <c r="D359" s="216"/>
      <c r="E359" s="216"/>
      <c r="F359" s="218"/>
      <c r="G359" s="114"/>
    </row>
    <row r="360" spans="1:7">
      <c r="A360" s="216"/>
      <c r="B360" s="217"/>
      <c r="C360" s="216"/>
      <c r="D360" s="216"/>
      <c r="E360" s="216"/>
      <c r="F360" s="218"/>
      <c r="G360" s="114"/>
    </row>
    <row r="361" spans="1:7">
      <c r="A361" s="216"/>
      <c r="B361" s="217"/>
      <c r="C361" s="216"/>
      <c r="D361" s="216"/>
      <c r="E361" s="216"/>
      <c r="F361" s="218"/>
      <c r="G361" s="114"/>
    </row>
    <row r="362" spans="1:7">
      <c r="A362" s="216"/>
      <c r="B362" s="217"/>
      <c r="C362" s="216"/>
      <c r="D362" s="216"/>
      <c r="E362" s="216"/>
      <c r="F362" s="218"/>
      <c r="G362" s="114"/>
    </row>
    <row r="363" spans="1:7">
      <c r="A363" s="216"/>
      <c r="B363" s="217"/>
      <c r="C363" s="216"/>
      <c r="D363" s="216"/>
      <c r="E363" s="216"/>
      <c r="F363" s="218"/>
      <c r="G363" s="114"/>
    </row>
    <row r="364" spans="1:7">
      <c r="A364" s="216"/>
      <c r="B364" s="217"/>
      <c r="C364" s="216"/>
      <c r="D364" s="216"/>
      <c r="E364" s="216"/>
      <c r="F364" s="218"/>
      <c r="G364" s="114"/>
    </row>
    <row r="365" spans="1:7">
      <c r="A365" s="216"/>
      <c r="B365" s="217"/>
      <c r="C365" s="216"/>
      <c r="D365" s="216"/>
      <c r="E365" s="216"/>
      <c r="F365" s="218"/>
      <c r="G365" s="114"/>
    </row>
    <row r="366" spans="1:7">
      <c r="A366" s="216"/>
      <c r="B366" s="217"/>
      <c r="C366" s="216"/>
      <c r="D366" s="216"/>
      <c r="E366" s="216"/>
      <c r="F366" s="218"/>
      <c r="G366" s="114"/>
    </row>
    <row r="367" spans="1:7">
      <c r="A367" s="216"/>
      <c r="B367" s="217"/>
      <c r="C367" s="216"/>
      <c r="D367" s="216"/>
      <c r="E367" s="216"/>
      <c r="F367" s="218"/>
      <c r="G367" s="114"/>
    </row>
    <row r="368" spans="1:7">
      <c r="A368" s="216"/>
      <c r="B368" s="217"/>
      <c r="C368" s="216"/>
      <c r="D368" s="216"/>
      <c r="E368" s="216"/>
      <c r="F368" s="218"/>
      <c r="G368" s="114"/>
    </row>
    <row r="369" spans="1:7">
      <c r="A369" s="216"/>
      <c r="B369" s="217"/>
      <c r="C369" s="216"/>
      <c r="D369" s="216"/>
      <c r="E369" s="216"/>
      <c r="F369" s="218"/>
      <c r="G369" s="114"/>
    </row>
    <row r="370" spans="1:7">
      <c r="A370" s="216"/>
      <c r="B370" s="217"/>
      <c r="C370" s="216"/>
      <c r="D370" s="216"/>
      <c r="E370" s="216"/>
      <c r="F370" s="218"/>
      <c r="G370" s="114"/>
    </row>
    <row r="371" spans="1:7">
      <c r="A371" s="216"/>
      <c r="B371" s="217"/>
      <c r="C371" s="216"/>
      <c r="D371" s="216"/>
      <c r="E371" s="216"/>
      <c r="F371" s="218"/>
      <c r="G371" s="114"/>
    </row>
    <row r="372" spans="1:7">
      <c r="A372" s="216"/>
      <c r="B372" s="217"/>
      <c r="C372" s="216"/>
      <c r="D372" s="216"/>
      <c r="E372" s="216"/>
      <c r="F372" s="218"/>
      <c r="G372" s="114"/>
    </row>
    <row r="373" spans="1:7">
      <c r="A373" s="216"/>
      <c r="B373" s="217"/>
      <c r="C373" s="216"/>
      <c r="D373" s="216"/>
      <c r="E373" s="216"/>
      <c r="F373" s="218"/>
      <c r="G373" s="114"/>
    </row>
    <row r="374" spans="1:7">
      <c r="A374" s="216"/>
      <c r="B374" s="217"/>
      <c r="C374" s="216"/>
      <c r="D374" s="216"/>
      <c r="E374" s="216"/>
      <c r="F374" s="218"/>
      <c r="G374" s="114"/>
    </row>
    <row r="375" spans="1:7">
      <c r="A375" s="216"/>
      <c r="B375" s="217"/>
      <c r="C375" s="216"/>
      <c r="D375" s="216"/>
      <c r="E375" s="216"/>
      <c r="F375" s="218"/>
      <c r="G375" s="114"/>
    </row>
    <row r="376" spans="1:7">
      <c r="A376" s="216"/>
      <c r="B376" s="217"/>
      <c r="C376" s="216"/>
      <c r="D376" s="216"/>
      <c r="E376" s="216"/>
      <c r="F376" s="218"/>
      <c r="G376" s="114"/>
    </row>
    <row r="377" spans="1:7">
      <c r="A377" s="216"/>
      <c r="B377" s="217"/>
      <c r="C377" s="216"/>
      <c r="D377" s="216"/>
      <c r="E377" s="216"/>
      <c r="F377" s="218"/>
      <c r="G377" s="114"/>
    </row>
    <row r="378" spans="1:7">
      <c r="A378" s="216"/>
      <c r="B378" s="217"/>
      <c r="C378" s="216"/>
      <c r="D378" s="216"/>
      <c r="E378" s="216"/>
      <c r="F378" s="218"/>
      <c r="G378" s="114"/>
    </row>
    <row r="379" spans="1:7">
      <c r="A379" s="216"/>
      <c r="B379" s="217"/>
      <c r="C379" s="216"/>
      <c r="D379" s="216"/>
      <c r="E379" s="216"/>
      <c r="F379" s="218"/>
      <c r="G379" s="114"/>
    </row>
    <row r="380" spans="1:7">
      <c r="A380" s="216"/>
      <c r="B380" s="217"/>
      <c r="C380" s="216"/>
      <c r="D380" s="216"/>
      <c r="E380" s="216"/>
      <c r="F380" s="218"/>
      <c r="G380" s="114"/>
    </row>
    <row r="381" spans="1:7">
      <c r="A381" s="216"/>
      <c r="B381" s="217"/>
      <c r="C381" s="216"/>
      <c r="D381" s="216"/>
      <c r="E381" s="216"/>
      <c r="F381" s="218"/>
      <c r="G381" s="114"/>
    </row>
    <row r="382" spans="1:7">
      <c r="A382" s="216"/>
      <c r="B382" s="217"/>
      <c r="C382" s="216"/>
      <c r="D382" s="216"/>
      <c r="E382" s="216"/>
      <c r="F382" s="218"/>
      <c r="G382" s="114"/>
    </row>
    <row r="383" spans="1:7">
      <c r="A383" s="216"/>
      <c r="B383" s="217"/>
      <c r="C383" s="216"/>
      <c r="D383" s="216"/>
      <c r="E383" s="216"/>
      <c r="F383" s="218"/>
      <c r="G383" s="114"/>
    </row>
    <row r="384" spans="1:7">
      <c r="A384" s="216"/>
      <c r="B384" s="217"/>
      <c r="C384" s="216"/>
      <c r="D384" s="216"/>
      <c r="E384" s="216"/>
      <c r="F384" s="218"/>
      <c r="G384" s="114"/>
    </row>
    <row r="385" spans="1:7">
      <c r="A385" s="216"/>
      <c r="B385" s="217"/>
      <c r="C385" s="216"/>
      <c r="D385" s="216"/>
      <c r="E385" s="216"/>
      <c r="F385" s="218"/>
      <c r="G385" s="114"/>
    </row>
    <row r="386" spans="1:7">
      <c r="A386" s="216"/>
      <c r="B386" s="217"/>
      <c r="C386" s="216"/>
      <c r="D386" s="216"/>
      <c r="E386" s="216"/>
      <c r="F386" s="218"/>
      <c r="G386" s="114"/>
    </row>
    <row r="387" spans="1:7">
      <c r="A387" s="216"/>
      <c r="B387" s="217"/>
      <c r="C387" s="216"/>
      <c r="D387" s="216"/>
      <c r="E387" s="216"/>
      <c r="F387" s="218"/>
      <c r="G387" s="114"/>
    </row>
    <row r="388" spans="1:7">
      <c r="A388" s="216"/>
      <c r="B388" s="217"/>
      <c r="C388" s="216"/>
      <c r="D388" s="216"/>
      <c r="E388" s="216"/>
      <c r="F388" s="218"/>
      <c r="G388" s="114"/>
    </row>
    <row r="389" spans="1:7">
      <c r="A389" s="216"/>
      <c r="B389" s="217"/>
      <c r="C389" s="216"/>
      <c r="D389" s="216"/>
      <c r="E389" s="216"/>
      <c r="F389" s="218"/>
      <c r="G389" s="114"/>
    </row>
    <row r="390" spans="1:7">
      <c r="A390" s="216"/>
      <c r="B390" s="217"/>
      <c r="C390" s="216"/>
      <c r="D390" s="216"/>
      <c r="E390" s="216"/>
      <c r="F390" s="218"/>
      <c r="G390" s="114"/>
    </row>
    <row r="391" spans="1:7">
      <c r="A391" s="216"/>
      <c r="B391" s="217"/>
      <c r="C391" s="216"/>
      <c r="D391" s="216"/>
      <c r="E391" s="216"/>
      <c r="F391" s="218"/>
      <c r="G391" s="114"/>
    </row>
    <row r="392" spans="1:7">
      <c r="A392" s="216"/>
      <c r="B392" s="217"/>
      <c r="C392" s="216"/>
      <c r="D392" s="216"/>
      <c r="E392" s="216"/>
      <c r="F392" s="218"/>
      <c r="G392" s="114"/>
    </row>
    <row r="393" spans="1:7">
      <c r="A393" s="216"/>
      <c r="B393" s="217"/>
      <c r="C393" s="216"/>
      <c r="D393" s="216"/>
      <c r="E393" s="216"/>
      <c r="F393" s="218"/>
      <c r="G393" s="114"/>
    </row>
    <row r="394" spans="1:7">
      <c r="A394" s="216"/>
      <c r="B394" s="217"/>
      <c r="C394" s="216"/>
      <c r="D394" s="216"/>
      <c r="E394" s="216"/>
      <c r="F394" s="218"/>
      <c r="G394" s="114"/>
    </row>
    <row r="395" spans="1:7">
      <c r="A395" s="216"/>
      <c r="B395" s="217"/>
      <c r="C395" s="216"/>
      <c r="D395" s="216"/>
      <c r="E395" s="216"/>
      <c r="F395" s="218"/>
      <c r="G395" s="114"/>
    </row>
    <row r="396" spans="1:7">
      <c r="A396" s="216"/>
      <c r="B396" s="217"/>
      <c r="C396" s="216"/>
      <c r="D396" s="216"/>
      <c r="E396" s="216"/>
      <c r="F396" s="218"/>
      <c r="G396" s="114"/>
    </row>
    <row r="397" spans="1:7">
      <c r="A397" s="216"/>
      <c r="B397" s="217"/>
      <c r="C397" s="216"/>
      <c r="D397" s="216"/>
      <c r="E397" s="216"/>
      <c r="F397" s="218"/>
      <c r="G397" s="114"/>
    </row>
    <row r="398" spans="1:7">
      <c r="A398" s="216"/>
      <c r="B398" s="217"/>
      <c r="C398" s="216"/>
      <c r="D398" s="216"/>
      <c r="E398" s="216"/>
      <c r="F398" s="218"/>
      <c r="G398" s="114"/>
    </row>
    <row r="399" spans="1:7">
      <c r="A399" s="216"/>
      <c r="B399" s="217"/>
      <c r="C399" s="216"/>
      <c r="D399" s="216"/>
      <c r="E399" s="216"/>
      <c r="F399" s="218"/>
      <c r="G399" s="114"/>
    </row>
    <row r="400" spans="1:7">
      <c r="A400" s="216"/>
      <c r="B400" s="217"/>
      <c r="C400" s="216"/>
      <c r="D400" s="216"/>
      <c r="E400" s="216"/>
      <c r="F400" s="218"/>
      <c r="G400" s="114"/>
    </row>
    <row r="401" spans="1:7">
      <c r="A401" s="216"/>
      <c r="B401" s="217"/>
      <c r="C401" s="216"/>
      <c r="D401" s="216"/>
      <c r="E401" s="216"/>
      <c r="F401" s="218"/>
      <c r="G401" s="114"/>
    </row>
    <row r="402" spans="1:7">
      <c r="A402" s="216"/>
      <c r="B402" s="217"/>
      <c r="C402" s="216"/>
      <c r="D402" s="216"/>
      <c r="E402" s="216"/>
      <c r="F402" s="218"/>
      <c r="G402" s="114"/>
    </row>
    <row r="403" spans="1:7">
      <c r="A403" s="216"/>
      <c r="B403" s="217"/>
      <c r="C403" s="216"/>
      <c r="D403" s="216"/>
      <c r="E403" s="216"/>
      <c r="F403" s="218"/>
      <c r="G403" s="114"/>
    </row>
    <row r="404" spans="1:7">
      <c r="A404" s="216"/>
      <c r="B404" s="217"/>
      <c r="C404" s="216"/>
      <c r="D404" s="216"/>
      <c r="E404" s="216"/>
      <c r="F404" s="218"/>
      <c r="G404" s="114"/>
    </row>
    <row r="405" spans="1:7">
      <c r="A405" s="216"/>
      <c r="B405" s="217"/>
      <c r="C405" s="216"/>
      <c r="D405" s="216"/>
      <c r="E405" s="216"/>
      <c r="F405" s="218"/>
      <c r="G405" s="114"/>
    </row>
    <row r="406" spans="1:7">
      <c r="A406" s="216"/>
      <c r="B406" s="217"/>
      <c r="C406" s="216"/>
      <c r="D406" s="216"/>
      <c r="E406" s="216"/>
      <c r="F406" s="218"/>
      <c r="G406" s="114"/>
    </row>
    <row r="407" spans="1:7">
      <c r="A407" s="216"/>
      <c r="B407" s="217"/>
      <c r="C407" s="216"/>
      <c r="D407" s="216"/>
      <c r="E407" s="216"/>
      <c r="F407" s="218"/>
      <c r="G407" s="114"/>
    </row>
    <row r="408" spans="1:7">
      <c r="A408" s="216"/>
      <c r="B408" s="217"/>
      <c r="C408" s="216"/>
      <c r="D408" s="216"/>
      <c r="E408" s="216"/>
      <c r="F408" s="218"/>
      <c r="G408" s="114"/>
    </row>
    <row r="409" spans="1:7">
      <c r="A409" s="216"/>
      <c r="B409" s="217"/>
      <c r="C409" s="216"/>
      <c r="D409" s="216"/>
      <c r="E409" s="216"/>
      <c r="F409" s="218"/>
      <c r="G409" s="114"/>
    </row>
    <row r="410" spans="1:7">
      <c r="A410" s="216"/>
      <c r="B410" s="217"/>
      <c r="C410" s="216"/>
      <c r="D410" s="216"/>
      <c r="E410" s="216"/>
      <c r="F410" s="218"/>
      <c r="G410" s="114"/>
    </row>
    <row r="411" spans="1:7">
      <c r="A411" s="216"/>
      <c r="B411" s="217"/>
      <c r="C411" s="216"/>
      <c r="D411" s="216"/>
      <c r="E411" s="216"/>
      <c r="F411" s="218"/>
      <c r="G411" s="114"/>
    </row>
    <row r="412" spans="1:7">
      <c r="A412" s="216"/>
      <c r="B412" s="217"/>
      <c r="C412" s="216"/>
      <c r="D412" s="216"/>
      <c r="E412" s="216"/>
      <c r="F412" s="218"/>
      <c r="G412" s="114"/>
    </row>
    <row r="413" spans="1:7">
      <c r="A413" s="216"/>
      <c r="B413" s="217"/>
      <c r="C413" s="216"/>
      <c r="D413" s="216"/>
      <c r="E413" s="216"/>
      <c r="F413" s="218"/>
      <c r="G413" s="114"/>
    </row>
    <row r="414" spans="1:7">
      <c r="A414" s="216"/>
      <c r="B414" s="217"/>
      <c r="C414" s="216"/>
      <c r="D414" s="216"/>
      <c r="E414" s="216"/>
      <c r="F414" s="218"/>
      <c r="G414" s="114"/>
    </row>
    <row r="415" spans="1:7">
      <c r="A415" s="216"/>
      <c r="B415" s="217"/>
      <c r="C415" s="216"/>
      <c r="D415" s="216"/>
      <c r="E415" s="216"/>
      <c r="F415" s="218"/>
      <c r="G415" s="114"/>
    </row>
    <row r="416" spans="1:7">
      <c r="A416" s="216"/>
      <c r="B416" s="217"/>
      <c r="C416" s="216"/>
      <c r="D416" s="216"/>
      <c r="E416" s="216"/>
      <c r="F416" s="218"/>
      <c r="G416" s="114"/>
    </row>
    <row r="417" spans="1:7">
      <c r="A417" s="216"/>
      <c r="B417" s="217"/>
      <c r="C417" s="216"/>
      <c r="D417" s="216"/>
      <c r="E417" s="216"/>
      <c r="F417" s="218"/>
      <c r="G417" s="114"/>
    </row>
    <row r="418" spans="1:7">
      <c r="A418" s="216"/>
      <c r="B418" s="217"/>
      <c r="C418" s="216"/>
      <c r="D418" s="216"/>
      <c r="E418" s="216"/>
      <c r="F418" s="218"/>
      <c r="G418" s="114"/>
    </row>
    <row r="419" spans="1:7">
      <c r="A419" s="216"/>
      <c r="B419" s="217"/>
      <c r="C419" s="216"/>
      <c r="D419" s="216"/>
      <c r="E419" s="216"/>
      <c r="F419" s="218"/>
      <c r="G419" s="114"/>
    </row>
    <row r="420" spans="1:7">
      <c r="A420" s="216"/>
      <c r="B420" s="217"/>
      <c r="C420" s="216"/>
      <c r="D420" s="216"/>
      <c r="E420" s="216"/>
      <c r="F420" s="218"/>
      <c r="G420" s="114"/>
    </row>
    <row r="421" spans="1:7">
      <c r="A421" s="216"/>
      <c r="B421" s="217"/>
      <c r="C421" s="216"/>
      <c r="D421" s="216"/>
      <c r="E421" s="216"/>
      <c r="F421" s="218"/>
      <c r="G421" s="114"/>
    </row>
    <row r="422" spans="1:7">
      <c r="A422" s="216"/>
      <c r="B422" s="217"/>
      <c r="C422" s="216"/>
      <c r="D422" s="216"/>
      <c r="E422" s="216"/>
      <c r="F422" s="218"/>
      <c r="G422" s="114"/>
    </row>
    <row r="423" spans="1:7">
      <c r="A423" s="216"/>
      <c r="B423" s="217"/>
      <c r="C423" s="216"/>
      <c r="D423" s="216"/>
      <c r="E423" s="216"/>
      <c r="F423" s="218"/>
      <c r="G423" s="114"/>
    </row>
    <row r="424" spans="1:7">
      <c r="A424" s="216"/>
      <c r="B424" s="217"/>
      <c r="C424" s="216"/>
      <c r="D424" s="216"/>
      <c r="E424" s="216"/>
      <c r="F424" s="218"/>
      <c r="G424" s="114"/>
    </row>
    <row r="425" spans="1:7">
      <c r="A425" s="216"/>
      <c r="B425" s="217"/>
      <c r="C425" s="216"/>
      <c r="D425" s="216"/>
      <c r="E425" s="216"/>
      <c r="F425" s="218"/>
      <c r="G425" s="114"/>
    </row>
    <row r="426" spans="1:7">
      <c r="A426" s="216"/>
      <c r="B426" s="217"/>
      <c r="C426" s="216"/>
      <c r="D426" s="216"/>
      <c r="E426" s="216"/>
      <c r="F426" s="218"/>
      <c r="G426" s="114"/>
    </row>
    <row r="427" spans="1:7">
      <c r="A427" s="216"/>
      <c r="B427" s="217"/>
      <c r="C427" s="216"/>
      <c r="D427" s="216"/>
      <c r="E427" s="216"/>
      <c r="F427" s="218"/>
      <c r="G427" s="114"/>
    </row>
    <row r="428" spans="1:7">
      <c r="A428" s="216"/>
      <c r="B428" s="217"/>
      <c r="C428" s="216"/>
      <c r="D428" s="216"/>
      <c r="E428" s="216"/>
      <c r="F428" s="218"/>
      <c r="G428" s="114"/>
    </row>
    <row r="429" spans="1:7">
      <c r="A429" s="216"/>
      <c r="B429" s="217"/>
      <c r="C429" s="216"/>
      <c r="D429" s="216"/>
      <c r="E429" s="216"/>
      <c r="F429" s="218"/>
      <c r="G429" s="114"/>
    </row>
    <row r="430" spans="1:7">
      <c r="A430" s="216"/>
      <c r="B430" s="217"/>
      <c r="C430" s="216"/>
      <c r="D430" s="216"/>
      <c r="E430" s="216"/>
      <c r="F430" s="218"/>
      <c r="G430" s="114"/>
    </row>
    <row r="431" spans="1:7">
      <c r="A431" s="216"/>
      <c r="B431" s="217"/>
      <c r="C431" s="216"/>
      <c r="D431" s="216"/>
      <c r="E431" s="216"/>
      <c r="F431" s="218"/>
      <c r="G431" s="114"/>
    </row>
    <row r="432" spans="1:7">
      <c r="A432" s="216"/>
      <c r="B432" s="217"/>
      <c r="C432" s="216"/>
      <c r="D432" s="216"/>
      <c r="E432" s="216"/>
      <c r="F432" s="218"/>
      <c r="G432" s="114"/>
    </row>
    <row r="433" spans="1:7">
      <c r="A433" s="216"/>
      <c r="B433" s="217"/>
      <c r="C433" s="216"/>
      <c r="D433" s="216"/>
      <c r="E433" s="216"/>
      <c r="F433" s="218"/>
      <c r="G433" s="114"/>
    </row>
    <row r="434" spans="1:7">
      <c r="A434" s="216"/>
      <c r="B434" s="217"/>
      <c r="C434" s="216"/>
      <c r="D434" s="216"/>
      <c r="E434" s="216"/>
      <c r="F434" s="218"/>
      <c r="G434" s="114"/>
    </row>
    <row r="435" spans="1:7">
      <c r="A435" s="216"/>
      <c r="B435" s="217"/>
      <c r="C435" s="216"/>
      <c r="D435" s="216"/>
      <c r="E435" s="216"/>
      <c r="F435" s="218"/>
      <c r="G435" s="114"/>
    </row>
    <row r="436" spans="1:7">
      <c r="A436" s="216"/>
      <c r="B436" s="217"/>
      <c r="C436" s="216"/>
      <c r="D436" s="216"/>
      <c r="E436" s="216"/>
      <c r="F436" s="218"/>
      <c r="G436" s="114"/>
    </row>
    <row r="437" spans="1:7">
      <c r="A437" s="216"/>
      <c r="B437" s="217"/>
      <c r="C437" s="216"/>
      <c r="D437" s="216"/>
      <c r="E437" s="216"/>
      <c r="F437" s="218"/>
      <c r="G437" s="114"/>
    </row>
    <row r="438" spans="1:7">
      <c r="A438" s="216"/>
      <c r="B438" s="217"/>
      <c r="C438" s="216"/>
      <c r="D438" s="216"/>
      <c r="E438" s="216"/>
      <c r="F438" s="218"/>
      <c r="G438" s="114"/>
    </row>
    <row r="439" spans="1:7">
      <c r="A439" s="216"/>
      <c r="B439" s="217"/>
      <c r="C439" s="216"/>
      <c r="D439" s="216"/>
      <c r="E439" s="216"/>
      <c r="F439" s="218"/>
      <c r="G439" s="114"/>
    </row>
    <row r="440" spans="1:7">
      <c r="A440" s="216"/>
      <c r="B440" s="217"/>
      <c r="C440" s="216"/>
      <c r="D440" s="216"/>
      <c r="E440" s="216"/>
      <c r="F440" s="218"/>
      <c r="G440" s="114"/>
    </row>
    <row r="441" spans="1:7">
      <c r="A441" s="216"/>
      <c r="B441" s="217"/>
      <c r="C441" s="216"/>
      <c r="D441" s="216"/>
      <c r="E441" s="216"/>
      <c r="F441" s="218"/>
      <c r="G441" s="114"/>
    </row>
    <row r="442" spans="1:7">
      <c r="A442" s="216"/>
      <c r="B442" s="217"/>
      <c r="C442" s="216"/>
      <c r="D442" s="216"/>
      <c r="E442" s="216"/>
      <c r="F442" s="218"/>
      <c r="G442" s="114"/>
    </row>
    <row r="443" spans="1:7">
      <c r="A443" s="216"/>
      <c r="B443" s="217"/>
      <c r="C443" s="216"/>
      <c r="D443" s="216"/>
      <c r="E443" s="216"/>
      <c r="F443" s="218"/>
      <c r="G443" s="114"/>
    </row>
    <row r="444" spans="1:7">
      <c r="A444" s="216"/>
      <c r="B444" s="217"/>
      <c r="C444" s="216"/>
      <c r="D444" s="216"/>
      <c r="E444" s="216"/>
      <c r="F444" s="218"/>
      <c r="G444" s="114"/>
    </row>
    <row r="445" spans="1:7">
      <c r="A445" s="216"/>
      <c r="B445" s="217"/>
      <c r="C445" s="216"/>
      <c r="D445" s="216"/>
      <c r="E445" s="216"/>
      <c r="F445" s="218"/>
      <c r="G445" s="114"/>
    </row>
    <row r="446" spans="1:7">
      <c r="A446" s="216"/>
      <c r="B446" s="217"/>
      <c r="C446" s="216"/>
      <c r="D446" s="216"/>
      <c r="E446" s="216"/>
      <c r="F446" s="218"/>
      <c r="G446" s="114"/>
    </row>
    <row r="447" spans="1:7">
      <c r="A447" s="216"/>
      <c r="B447" s="217"/>
      <c r="C447" s="216"/>
      <c r="D447" s="216"/>
      <c r="E447" s="216"/>
      <c r="F447" s="218"/>
      <c r="G447" s="114"/>
    </row>
    <row r="448" spans="1:7">
      <c r="A448" s="216"/>
      <c r="B448" s="217"/>
      <c r="C448" s="216"/>
      <c r="D448" s="216"/>
      <c r="E448" s="216"/>
      <c r="F448" s="218"/>
      <c r="G448" s="114"/>
    </row>
    <row r="449" spans="1:7">
      <c r="A449" s="216"/>
      <c r="B449" s="217"/>
      <c r="C449" s="216"/>
      <c r="D449" s="216"/>
      <c r="E449" s="216"/>
      <c r="F449" s="218"/>
      <c r="G449" s="114"/>
    </row>
    <row r="450" spans="1:7">
      <c r="A450" s="216"/>
      <c r="B450" s="217"/>
      <c r="C450" s="216"/>
      <c r="D450" s="216"/>
      <c r="E450" s="216"/>
      <c r="F450" s="218"/>
      <c r="G450" s="114"/>
    </row>
    <row r="451" spans="1:7">
      <c r="A451" s="216"/>
      <c r="B451" s="217"/>
      <c r="C451" s="216"/>
      <c r="D451" s="216"/>
      <c r="E451" s="216"/>
      <c r="F451" s="218"/>
      <c r="G451" s="114"/>
    </row>
    <row r="452" spans="1:7">
      <c r="A452" s="216"/>
      <c r="B452" s="217"/>
      <c r="C452" s="216"/>
      <c r="D452" s="216"/>
      <c r="E452" s="216"/>
      <c r="F452" s="218"/>
      <c r="G452" s="114"/>
    </row>
    <row r="453" spans="1:7">
      <c r="A453" s="216"/>
      <c r="B453" s="217"/>
      <c r="C453" s="216"/>
      <c r="D453" s="216"/>
      <c r="E453" s="216"/>
      <c r="F453" s="218"/>
      <c r="G453" s="114"/>
    </row>
    <row r="454" spans="1:7">
      <c r="A454" s="216"/>
      <c r="B454" s="217"/>
      <c r="C454" s="216"/>
      <c r="D454" s="216"/>
      <c r="E454" s="216"/>
      <c r="F454" s="218"/>
      <c r="G454" s="114"/>
    </row>
    <row r="455" spans="1:7">
      <c r="A455" s="216"/>
      <c r="B455" s="217"/>
      <c r="C455" s="216"/>
      <c r="D455" s="216"/>
      <c r="E455" s="216"/>
      <c r="F455" s="218"/>
      <c r="G455" s="114"/>
    </row>
    <row r="456" spans="1:7">
      <c r="A456" s="216"/>
      <c r="B456" s="217"/>
      <c r="C456" s="216"/>
      <c r="D456" s="216"/>
      <c r="E456" s="216"/>
      <c r="F456" s="218"/>
      <c r="G456" s="114"/>
    </row>
    <row r="457" spans="1:7">
      <c r="A457" s="216"/>
      <c r="B457" s="217"/>
      <c r="C457" s="216"/>
      <c r="D457" s="216"/>
      <c r="E457" s="216"/>
      <c r="F457" s="218"/>
      <c r="G457" s="114"/>
    </row>
    <row r="458" spans="1:7">
      <c r="A458" s="216"/>
      <c r="B458" s="217"/>
      <c r="C458" s="216"/>
      <c r="D458" s="216"/>
      <c r="E458" s="216"/>
      <c r="F458" s="218"/>
      <c r="G458" s="114"/>
    </row>
    <row r="459" spans="1:7">
      <c r="A459" s="216"/>
      <c r="B459" s="217"/>
      <c r="C459" s="216"/>
      <c r="D459" s="216"/>
      <c r="E459" s="216"/>
      <c r="F459" s="218"/>
      <c r="G459" s="114"/>
    </row>
    <row r="460" spans="1:7">
      <c r="A460" s="216"/>
      <c r="B460" s="217"/>
      <c r="C460" s="216"/>
      <c r="D460" s="216"/>
      <c r="E460" s="216"/>
      <c r="F460" s="218"/>
      <c r="G460" s="114"/>
    </row>
    <row r="461" spans="1:7">
      <c r="A461" s="216"/>
      <c r="B461" s="217"/>
      <c r="C461" s="216"/>
      <c r="D461" s="216"/>
      <c r="E461" s="216"/>
      <c r="F461" s="218"/>
      <c r="G461" s="114"/>
    </row>
    <row r="462" spans="1:7">
      <c r="A462" s="216"/>
      <c r="B462" s="217"/>
      <c r="C462" s="216"/>
      <c r="D462" s="216"/>
      <c r="E462" s="216"/>
      <c r="F462" s="218"/>
      <c r="G462" s="114"/>
    </row>
    <row r="463" spans="1:7">
      <c r="A463" s="216"/>
      <c r="B463" s="217"/>
      <c r="C463" s="216"/>
      <c r="D463" s="216"/>
      <c r="E463" s="216"/>
      <c r="F463" s="218"/>
      <c r="G463" s="114"/>
    </row>
    <row r="464" spans="1:7">
      <c r="A464" s="216"/>
      <c r="B464" s="217"/>
      <c r="C464" s="216"/>
      <c r="D464" s="216"/>
      <c r="E464" s="216"/>
      <c r="F464" s="218"/>
      <c r="G464" s="114"/>
    </row>
    <row r="465" spans="1:7">
      <c r="A465" s="216"/>
      <c r="B465" s="217"/>
      <c r="C465" s="216"/>
      <c r="D465" s="216"/>
      <c r="E465" s="216"/>
      <c r="F465" s="218"/>
      <c r="G465" s="114"/>
    </row>
    <row r="466" spans="1:7">
      <c r="A466" s="216"/>
      <c r="B466" s="217"/>
      <c r="C466" s="216"/>
      <c r="D466" s="216"/>
      <c r="E466" s="216"/>
      <c r="F466" s="218"/>
      <c r="G466" s="114"/>
    </row>
    <row r="467" spans="1:7">
      <c r="A467" s="216"/>
      <c r="B467" s="217"/>
      <c r="C467" s="216"/>
      <c r="D467" s="216"/>
      <c r="E467" s="216"/>
      <c r="F467" s="218"/>
      <c r="G467" s="114"/>
    </row>
    <row r="468" spans="1:7">
      <c r="A468" s="216"/>
      <c r="B468" s="217"/>
      <c r="C468" s="216"/>
      <c r="D468" s="216"/>
      <c r="E468" s="216"/>
      <c r="F468" s="218"/>
      <c r="G468" s="114"/>
    </row>
    <row r="469" spans="1:7">
      <c r="A469" s="216"/>
      <c r="B469" s="217"/>
      <c r="C469" s="216"/>
      <c r="D469" s="216"/>
      <c r="E469" s="216"/>
      <c r="F469" s="218"/>
      <c r="G469" s="114"/>
    </row>
    <row r="470" spans="1:7">
      <c r="A470" s="216"/>
      <c r="B470" s="217"/>
      <c r="C470" s="216"/>
      <c r="D470" s="216"/>
      <c r="E470" s="216"/>
      <c r="F470" s="218"/>
      <c r="G470" s="114"/>
    </row>
    <row r="471" spans="1:7">
      <c r="A471" s="216"/>
      <c r="B471" s="217"/>
      <c r="C471" s="216"/>
      <c r="D471" s="216"/>
      <c r="E471" s="216"/>
      <c r="F471" s="218"/>
      <c r="G471" s="114"/>
    </row>
    <row r="472" spans="1:7">
      <c r="A472" s="216"/>
      <c r="B472" s="217"/>
      <c r="C472" s="216"/>
      <c r="D472" s="216"/>
      <c r="E472" s="216"/>
      <c r="F472" s="218"/>
      <c r="G472" s="114"/>
    </row>
    <row r="473" spans="1:7">
      <c r="A473" s="216"/>
      <c r="B473" s="217"/>
      <c r="C473" s="216"/>
      <c r="D473" s="216"/>
      <c r="E473" s="216"/>
      <c r="F473" s="218"/>
      <c r="G473" s="114"/>
    </row>
    <row r="474" spans="1:7">
      <c r="A474" s="216"/>
      <c r="B474" s="217"/>
      <c r="C474" s="216"/>
      <c r="D474" s="216"/>
      <c r="E474" s="216"/>
      <c r="F474" s="218"/>
      <c r="G474" s="114"/>
    </row>
    <row r="475" spans="1:7">
      <c r="A475" s="216"/>
      <c r="B475" s="217"/>
      <c r="C475" s="216"/>
      <c r="D475" s="216"/>
      <c r="E475" s="216"/>
      <c r="F475" s="218"/>
      <c r="G475" s="114"/>
    </row>
    <row r="476" spans="1:7">
      <c r="A476" s="216"/>
      <c r="B476" s="217"/>
      <c r="C476" s="216"/>
      <c r="D476" s="216"/>
      <c r="E476" s="216"/>
      <c r="F476" s="218"/>
      <c r="G476" s="114"/>
    </row>
    <row r="477" spans="1:7">
      <c r="A477" s="216"/>
      <c r="B477" s="217"/>
      <c r="C477" s="216"/>
      <c r="D477" s="216"/>
      <c r="E477" s="216"/>
      <c r="F477" s="218"/>
      <c r="G477" s="114"/>
    </row>
    <row r="478" spans="1:7">
      <c r="A478" s="216"/>
      <c r="B478" s="217"/>
      <c r="C478" s="216"/>
      <c r="D478" s="216"/>
      <c r="E478" s="216"/>
      <c r="F478" s="218"/>
      <c r="G478" s="114"/>
    </row>
    <row r="479" spans="1:7">
      <c r="A479" s="216"/>
      <c r="B479" s="217"/>
      <c r="C479" s="216"/>
      <c r="D479" s="216"/>
      <c r="E479" s="216"/>
      <c r="F479" s="218"/>
      <c r="G479" s="114"/>
    </row>
    <row r="480" spans="1:7">
      <c r="A480" s="216"/>
      <c r="B480" s="217"/>
      <c r="C480" s="216"/>
      <c r="D480" s="216"/>
      <c r="E480" s="216"/>
      <c r="F480" s="218"/>
      <c r="G480" s="114"/>
    </row>
    <row r="481" spans="1:7">
      <c r="A481" s="216"/>
      <c r="B481" s="217"/>
      <c r="C481" s="216"/>
      <c r="D481" s="216"/>
      <c r="E481" s="216"/>
      <c r="F481" s="218"/>
      <c r="G481" s="114"/>
    </row>
    <row r="482" spans="1:7">
      <c r="A482" s="216"/>
      <c r="B482" s="217"/>
      <c r="C482" s="216"/>
      <c r="D482" s="216"/>
      <c r="E482" s="216"/>
      <c r="F482" s="218"/>
      <c r="G482" s="114"/>
    </row>
    <row r="483" spans="1:7">
      <c r="A483" s="216"/>
      <c r="B483" s="217"/>
      <c r="C483" s="216"/>
      <c r="D483" s="216"/>
      <c r="E483" s="216"/>
      <c r="F483" s="218"/>
      <c r="G483" s="114"/>
    </row>
    <row r="484" spans="1:7">
      <c r="A484" s="216"/>
      <c r="B484" s="217"/>
      <c r="C484" s="216"/>
      <c r="D484" s="216"/>
      <c r="E484" s="216"/>
      <c r="F484" s="218"/>
      <c r="G484" s="114"/>
    </row>
    <row r="485" spans="1:7">
      <c r="A485" s="216"/>
      <c r="B485" s="217"/>
      <c r="C485" s="216"/>
      <c r="D485" s="216"/>
      <c r="E485" s="216"/>
      <c r="F485" s="218"/>
      <c r="G485" s="114"/>
    </row>
    <row r="486" spans="1:7">
      <c r="A486" s="216"/>
      <c r="B486" s="217"/>
      <c r="C486" s="216"/>
      <c r="D486" s="216"/>
      <c r="E486" s="216"/>
      <c r="F486" s="218"/>
      <c r="G486" s="114"/>
    </row>
    <row r="487" spans="1:7">
      <c r="A487" s="216"/>
      <c r="B487" s="217"/>
      <c r="C487" s="216"/>
      <c r="D487" s="216"/>
      <c r="E487" s="216"/>
      <c r="F487" s="218"/>
      <c r="G487" s="114"/>
    </row>
    <row r="488" spans="1:7">
      <c r="A488" s="216"/>
      <c r="B488" s="217"/>
      <c r="C488" s="216"/>
      <c r="D488" s="216"/>
      <c r="E488" s="216"/>
      <c r="F488" s="218"/>
      <c r="G488" s="114"/>
    </row>
    <row r="489" spans="1:7">
      <c r="A489" s="216"/>
      <c r="B489" s="217"/>
      <c r="C489" s="216"/>
      <c r="D489" s="216"/>
      <c r="E489" s="216"/>
      <c r="F489" s="218"/>
      <c r="G489" s="114"/>
    </row>
    <row r="490" spans="1:7">
      <c r="A490" s="216"/>
      <c r="B490" s="217"/>
      <c r="C490" s="216"/>
      <c r="D490" s="216"/>
      <c r="E490" s="216"/>
      <c r="F490" s="218"/>
      <c r="G490" s="114"/>
    </row>
    <row r="491" spans="1:7">
      <c r="A491" s="216"/>
      <c r="B491" s="217"/>
      <c r="C491" s="216"/>
      <c r="D491" s="216"/>
      <c r="E491" s="216"/>
      <c r="F491" s="218"/>
      <c r="G491" s="114"/>
    </row>
    <row r="492" spans="1:7">
      <c r="A492" s="216"/>
      <c r="B492" s="217"/>
      <c r="C492" s="216"/>
      <c r="D492" s="216"/>
      <c r="E492" s="216"/>
      <c r="F492" s="218"/>
      <c r="G492" s="114"/>
    </row>
    <row r="493" spans="1:7">
      <c r="A493" s="216"/>
      <c r="B493" s="217"/>
      <c r="C493" s="216"/>
      <c r="D493" s="216"/>
      <c r="E493" s="216"/>
      <c r="F493" s="218"/>
      <c r="G493" s="114"/>
    </row>
    <row r="494" spans="1:7">
      <c r="A494" s="216"/>
      <c r="B494" s="217"/>
      <c r="C494" s="216"/>
      <c r="D494" s="216"/>
      <c r="E494" s="216"/>
      <c r="F494" s="218"/>
      <c r="G494" s="114"/>
    </row>
    <row r="495" spans="1:7">
      <c r="A495" s="216"/>
      <c r="B495" s="217"/>
      <c r="C495" s="216"/>
      <c r="D495" s="216"/>
      <c r="E495" s="216"/>
      <c r="F495" s="218"/>
      <c r="G495" s="114"/>
    </row>
    <row r="496" spans="1:7">
      <c r="A496" s="216"/>
      <c r="B496" s="217"/>
      <c r="C496" s="216"/>
      <c r="D496" s="216"/>
      <c r="E496" s="216"/>
      <c r="F496" s="218"/>
      <c r="G496" s="114"/>
    </row>
    <row r="497" spans="1:7">
      <c r="A497" s="216"/>
      <c r="B497" s="217"/>
      <c r="C497" s="216"/>
      <c r="D497" s="216"/>
      <c r="E497" s="216"/>
      <c r="F497" s="218"/>
      <c r="G497" s="114"/>
    </row>
    <row r="498" spans="1:7">
      <c r="A498" s="216"/>
      <c r="B498" s="217"/>
      <c r="C498" s="216"/>
      <c r="D498" s="216"/>
      <c r="E498" s="216"/>
      <c r="F498" s="218"/>
      <c r="G498" s="114"/>
    </row>
    <row r="499" spans="1:7">
      <c r="A499" s="216"/>
      <c r="B499" s="217"/>
      <c r="C499" s="216"/>
      <c r="D499" s="216"/>
      <c r="E499" s="216"/>
      <c r="F499" s="218"/>
      <c r="G499" s="114"/>
    </row>
    <row r="500" spans="1:7">
      <c r="A500" s="216"/>
      <c r="B500" s="217"/>
      <c r="C500" s="216"/>
      <c r="D500" s="216"/>
      <c r="E500" s="216"/>
      <c r="F500" s="218"/>
      <c r="G500" s="114"/>
    </row>
    <row r="501" spans="1:7">
      <c r="A501" s="216"/>
      <c r="B501" s="217"/>
      <c r="C501" s="216"/>
      <c r="D501" s="216"/>
      <c r="E501" s="216"/>
      <c r="F501" s="218"/>
      <c r="G501" s="114"/>
    </row>
    <row r="502" spans="1:7">
      <c r="A502" s="216"/>
      <c r="B502" s="217"/>
      <c r="C502" s="216"/>
      <c r="D502" s="216"/>
      <c r="E502" s="216"/>
      <c r="F502" s="218"/>
      <c r="G502" s="114"/>
    </row>
    <row r="503" spans="1:7">
      <c r="A503" s="216"/>
      <c r="B503" s="217"/>
      <c r="C503" s="216"/>
      <c r="D503" s="216"/>
      <c r="E503" s="216"/>
      <c r="F503" s="218"/>
      <c r="G503" s="114"/>
    </row>
    <row r="504" spans="1:7">
      <c r="A504" s="216"/>
      <c r="B504" s="217"/>
      <c r="C504" s="216"/>
      <c r="D504" s="216"/>
      <c r="E504" s="216"/>
      <c r="F504" s="218"/>
      <c r="G504" s="114"/>
    </row>
    <row r="505" spans="1:7">
      <c r="A505" s="216"/>
      <c r="B505" s="217"/>
      <c r="C505" s="216"/>
      <c r="D505" s="216"/>
      <c r="E505" s="216"/>
      <c r="F505" s="218"/>
      <c r="G505" s="114"/>
    </row>
    <row r="506" spans="1:7">
      <c r="A506" s="216"/>
      <c r="B506" s="217"/>
      <c r="C506" s="216"/>
      <c r="D506" s="216"/>
      <c r="E506" s="216"/>
      <c r="F506" s="218"/>
      <c r="G506" s="114"/>
    </row>
    <row r="507" spans="1:7">
      <c r="A507" s="216"/>
      <c r="B507" s="217"/>
      <c r="C507" s="216"/>
      <c r="D507" s="216"/>
      <c r="E507" s="216"/>
      <c r="F507" s="218"/>
      <c r="G507" s="114"/>
    </row>
    <row r="508" spans="1:7">
      <c r="A508" s="216"/>
      <c r="B508" s="217"/>
      <c r="C508" s="216"/>
      <c r="D508" s="216"/>
      <c r="E508" s="216"/>
      <c r="F508" s="218"/>
      <c r="G508" s="114"/>
    </row>
    <row r="509" spans="1:7">
      <c r="A509" s="216"/>
      <c r="B509" s="217"/>
      <c r="C509" s="216"/>
      <c r="D509" s="216"/>
      <c r="E509" s="216"/>
      <c r="F509" s="218"/>
      <c r="G509" s="114"/>
    </row>
    <row r="510" spans="1:7">
      <c r="A510" s="216"/>
      <c r="B510" s="217"/>
      <c r="C510" s="216"/>
      <c r="D510" s="216"/>
      <c r="E510" s="216"/>
      <c r="F510" s="218"/>
      <c r="G510" s="114"/>
    </row>
    <row r="511" spans="1:7">
      <c r="A511" s="216"/>
      <c r="B511" s="217"/>
      <c r="C511" s="216"/>
      <c r="D511" s="216"/>
      <c r="E511" s="216"/>
      <c r="F511" s="218"/>
      <c r="G511" s="114"/>
    </row>
    <row r="512" spans="1:7">
      <c r="A512" s="216"/>
      <c r="B512" s="217"/>
      <c r="C512" s="216"/>
      <c r="D512" s="216"/>
      <c r="E512" s="216"/>
      <c r="F512" s="218"/>
      <c r="G512" s="114"/>
    </row>
    <row r="513" spans="1:7">
      <c r="A513" s="216"/>
      <c r="B513" s="217"/>
      <c r="C513" s="216"/>
      <c r="D513" s="216"/>
      <c r="E513" s="216"/>
      <c r="F513" s="218"/>
      <c r="G513" s="114"/>
    </row>
    <row r="514" spans="1:7">
      <c r="A514" s="216"/>
      <c r="B514" s="217"/>
      <c r="C514" s="216"/>
      <c r="D514" s="216"/>
      <c r="E514" s="216"/>
      <c r="F514" s="218"/>
      <c r="G514" s="114"/>
    </row>
    <row r="515" spans="1:7">
      <c r="A515" s="216"/>
      <c r="B515" s="217"/>
      <c r="C515" s="216"/>
      <c r="D515" s="216"/>
      <c r="E515" s="216"/>
      <c r="F515" s="218"/>
      <c r="G515" s="114"/>
    </row>
    <row r="516" spans="1:7">
      <c r="A516" s="216"/>
      <c r="B516" s="217"/>
      <c r="C516" s="216"/>
      <c r="D516" s="216"/>
      <c r="E516" s="216"/>
      <c r="F516" s="218"/>
      <c r="G516" s="114"/>
    </row>
    <row r="517" spans="1:7">
      <c r="A517" s="216"/>
      <c r="B517" s="217"/>
      <c r="C517" s="216"/>
      <c r="D517" s="216"/>
      <c r="E517" s="216"/>
      <c r="F517" s="218"/>
      <c r="G517" s="114"/>
    </row>
    <row r="518" spans="1:7">
      <c r="A518" s="216"/>
      <c r="B518" s="217"/>
      <c r="C518" s="216"/>
      <c r="D518" s="216"/>
      <c r="E518" s="216"/>
      <c r="F518" s="218"/>
      <c r="G518" s="114"/>
    </row>
    <row r="519" spans="1:7">
      <c r="A519" s="216"/>
      <c r="B519" s="217"/>
      <c r="C519" s="216"/>
      <c r="D519" s="216"/>
      <c r="E519" s="216"/>
      <c r="F519" s="218"/>
      <c r="G519" s="114"/>
    </row>
    <row r="520" spans="1:7">
      <c r="A520" s="216"/>
      <c r="B520" s="217"/>
      <c r="C520" s="216"/>
      <c r="D520" s="216"/>
      <c r="E520" s="216"/>
      <c r="F520" s="218"/>
      <c r="G520" s="114"/>
    </row>
    <row r="521" spans="1:7">
      <c r="A521" s="216"/>
      <c r="B521" s="217"/>
      <c r="C521" s="216"/>
      <c r="D521" s="216"/>
      <c r="E521" s="216"/>
      <c r="F521" s="218"/>
      <c r="G521" s="114"/>
    </row>
    <row r="522" spans="1:7">
      <c r="A522" s="216"/>
      <c r="B522" s="217"/>
      <c r="C522" s="216"/>
      <c r="D522" s="216"/>
      <c r="E522" s="216"/>
      <c r="F522" s="218"/>
      <c r="G522" s="114"/>
    </row>
    <row r="523" spans="1:7">
      <c r="A523" s="216"/>
      <c r="B523" s="217"/>
      <c r="C523" s="216"/>
      <c r="D523" s="216"/>
      <c r="E523" s="216"/>
      <c r="F523" s="218"/>
      <c r="G523" s="114"/>
    </row>
    <row r="524" spans="1:7">
      <c r="A524" s="216"/>
      <c r="B524" s="217"/>
      <c r="C524" s="216"/>
      <c r="D524" s="216"/>
      <c r="E524" s="216"/>
      <c r="F524" s="218"/>
      <c r="G524" s="114"/>
    </row>
    <row r="525" spans="1:7">
      <c r="A525" s="216"/>
      <c r="B525" s="217"/>
      <c r="C525" s="216"/>
      <c r="D525" s="216"/>
      <c r="E525" s="216"/>
      <c r="F525" s="218"/>
      <c r="G525" s="114"/>
    </row>
    <row r="526" spans="1:7">
      <c r="A526" s="216"/>
      <c r="B526" s="217"/>
      <c r="C526" s="216"/>
      <c r="D526" s="216"/>
      <c r="E526" s="216"/>
      <c r="F526" s="218"/>
      <c r="G526" s="114"/>
    </row>
    <row r="527" spans="1:7">
      <c r="A527" s="216"/>
      <c r="B527" s="217"/>
      <c r="C527" s="216"/>
      <c r="D527" s="216"/>
      <c r="E527" s="216"/>
      <c r="F527" s="218"/>
      <c r="G527" s="114"/>
    </row>
    <row r="528" spans="1:7">
      <c r="A528" s="216"/>
      <c r="B528" s="217"/>
      <c r="C528" s="216"/>
      <c r="D528" s="216"/>
      <c r="E528" s="216"/>
      <c r="F528" s="218"/>
      <c r="G528" s="114"/>
    </row>
    <row r="529" spans="1:7">
      <c r="A529" s="216"/>
      <c r="B529" s="217"/>
      <c r="C529" s="216"/>
      <c r="D529" s="216"/>
      <c r="E529" s="216"/>
      <c r="F529" s="218"/>
      <c r="G529" s="114"/>
    </row>
    <row r="530" spans="1:7">
      <c r="A530" s="216"/>
      <c r="B530" s="217"/>
      <c r="C530" s="216"/>
      <c r="D530" s="216"/>
      <c r="E530" s="216"/>
      <c r="F530" s="218"/>
      <c r="G530" s="114"/>
    </row>
    <row r="531" spans="1:7">
      <c r="A531" s="216"/>
      <c r="B531" s="217"/>
      <c r="C531" s="216"/>
      <c r="D531" s="216"/>
      <c r="E531" s="216"/>
      <c r="F531" s="218"/>
      <c r="G531" s="114"/>
    </row>
    <row r="532" spans="1:7">
      <c r="A532" s="216"/>
      <c r="B532" s="217"/>
      <c r="C532" s="216"/>
      <c r="D532" s="216"/>
      <c r="E532" s="216"/>
      <c r="F532" s="218"/>
      <c r="G532" s="114"/>
    </row>
    <row r="533" spans="1:7">
      <c r="A533" s="216"/>
      <c r="B533" s="217"/>
      <c r="C533" s="216"/>
      <c r="D533" s="216"/>
      <c r="E533" s="216"/>
      <c r="F533" s="218"/>
      <c r="G533" s="114"/>
    </row>
    <row r="534" spans="1:7">
      <c r="A534" s="216"/>
      <c r="B534" s="217"/>
      <c r="C534" s="216"/>
      <c r="D534" s="216"/>
      <c r="E534" s="216"/>
      <c r="F534" s="218"/>
      <c r="G534" s="114"/>
    </row>
    <row r="535" spans="1:7">
      <c r="A535" s="216"/>
      <c r="B535" s="217"/>
      <c r="C535" s="216"/>
      <c r="D535" s="216"/>
      <c r="E535" s="216"/>
      <c r="F535" s="218"/>
      <c r="G535" s="114"/>
    </row>
    <row r="536" spans="1:7">
      <c r="A536" s="216"/>
      <c r="B536" s="217"/>
      <c r="C536" s="216"/>
      <c r="D536" s="216"/>
      <c r="E536" s="216"/>
      <c r="F536" s="218"/>
      <c r="G536" s="114"/>
    </row>
    <row r="537" spans="1:7">
      <c r="A537" s="216"/>
      <c r="B537" s="217"/>
      <c r="C537" s="216"/>
      <c r="D537" s="216"/>
      <c r="E537" s="216"/>
      <c r="F537" s="218"/>
      <c r="G537" s="114"/>
    </row>
    <row r="538" spans="1:7">
      <c r="A538" s="216"/>
      <c r="B538" s="217"/>
      <c r="C538" s="216"/>
      <c r="D538" s="216"/>
      <c r="E538" s="216"/>
      <c r="F538" s="218"/>
      <c r="G538" s="114"/>
    </row>
    <row r="539" spans="1:7">
      <c r="A539" s="216"/>
      <c r="B539" s="217"/>
      <c r="C539" s="216"/>
      <c r="D539" s="216"/>
      <c r="E539" s="216"/>
      <c r="F539" s="218"/>
      <c r="G539" s="114"/>
    </row>
    <row r="540" spans="1:7">
      <c r="A540" s="216"/>
      <c r="B540" s="217"/>
      <c r="C540" s="216"/>
      <c r="D540" s="216"/>
      <c r="E540" s="216"/>
      <c r="F540" s="218"/>
      <c r="G540" s="114"/>
    </row>
    <row r="541" spans="1:7">
      <c r="A541" s="216"/>
      <c r="B541" s="217"/>
      <c r="C541" s="216"/>
      <c r="D541" s="216"/>
      <c r="E541" s="216"/>
      <c r="F541" s="218"/>
      <c r="G541" s="114"/>
    </row>
    <row r="542" spans="1:7">
      <c r="A542" s="216"/>
      <c r="B542" s="217"/>
      <c r="C542" s="216"/>
      <c r="D542" s="216"/>
      <c r="E542" s="216"/>
      <c r="F542" s="218"/>
      <c r="G542" s="114"/>
    </row>
    <row r="543" spans="1:7">
      <c r="A543" s="216"/>
      <c r="B543" s="217"/>
      <c r="C543" s="216"/>
      <c r="D543" s="216"/>
      <c r="E543" s="216"/>
      <c r="F543" s="218"/>
      <c r="G543" s="114"/>
    </row>
    <row r="544" spans="1:7">
      <c r="A544" s="216"/>
      <c r="B544" s="217"/>
      <c r="C544" s="216"/>
      <c r="D544" s="216"/>
      <c r="E544" s="216"/>
      <c r="F544" s="218"/>
      <c r="G544" s="114"/>
    </row>
    <row r="545" spans="1:7">
      <c r="A545" s="216"/>
      <c r="B545" s="217"/>
      <c r="C545" s="216"/>
      <c r="D545" s="216"/>
      <c r="E545" s="216"/>
      <c r="F545" s="218"/>
      <c r="G545" s="114"/>
    </row>
    <row r="546" spans="1:7">
      <c r="A546" s="216"/>
      <c r="B546" s="217"/>
      <c r="C546" s="216"/>
      <c r="D546" s="216"/>
      <c r="E546" s="216"/>
      <c r="F546" s="218"/>
      <c r="G546" s="114"/>
    </row>
    <row r="547" spans="1:7">
      <c r="A547" s="216"/>
      <c r="B547" s="217"/>
      <c r="C547" s="216"/>
      <c r="D547" s="216"/>
      <c r="E547" s="216"/>
      <c r="F547" s="218"/>
      <c r="G547" s="114"/>
    </row>
    <row r="548" spans="1:7">
      <c r="A548" s="216"/>
      <c r="B548" s="217"/>
      <c r="C548" s="216"/>
      <c r="D548" s="216"/>
      <c r="E548" s="216"/>
      <c r="F548" s="218"/>
      <c r="G548" s="114"/>
    </row>
    <row r="549" spans="1:7">
      <c r="A549" s="216"/>
      <c r="B549" s="217"/>
      <c r="C549" s="216"/>
      <c r="D549" s="216"/>
      <c r="E549" s="216"/>
      <c r="F549" s="218"/>
      <c r="G549" s="114"/>
    </row>
    <row r="550" spans="1:7">
      <c r="A550" s="216"/>
      <c r="B550" s="217"/>
      <c r="C550" s="216"/>
      <c r="D550" s="216"/>
      <c r="E550" s="216"/>
      <c r="F550" s="218"/>
      <c r="G550" s="114"/>
    </row>
    <row r="551" spans="1:7">
      <c r="A551" s="216"/>
      <c r="B551" s="217"/>
      <c r="C551" s="216"/>
      <c r="D551" s="216"/>
      <c r="E551" s="216"/>
      <c r="F551" s="218"/>
      <c r="G551" s="114"/>
    </row>
    <row r="552" spans="1:7">
      <c r="A552" s="216"/>
      <c r="B552" s="217"/>
      <c r="C552" s="216"/>
      <c r="D552" s="216"/>
      <c r="E552" s="216"/>
      <c r="F552" s="218"/>
      <c r="G552" s="114"/>
    </row>
    <row r="553" spans="1:7">
      <c r="A553" s="216"/>
      <c r="B553" s="217"/>
      <c r="C553" s="216"/>
      <c r="D553" s="216"/>
      <c r="E553" s="216"/>
      <c r="F553" s="218"/>
      <c r="G553" s="114"/>
    </row>
    <row r="554" spans="1:7">
      <c r="A554" s="216"/>
      <c r="B554" s="217"/>
      <c r="C554" s="216"/>
      <c r="D554" s="216"/>
      <c r="E554" s="216"/>
      <c r="F554" s="218"/>
      <c r="G554" s="114"/>
    </row>
    <row r="555" spans="1:7">
      <c r="A555" s="216"/>
      <c r="B555" s="217"/>
      <c r="C555" s="216"/>
      <c r="D555" s="216"/>
      <c r="E555" s="216"/>
      <c r="F555" s="218"/>
      <c r="G555" s="114"/>
    </row>
    <row r="556" spans="1:7">
      <c r="A556" s="216"/>
      <c r="B556" s="217"/>
      <c r="C556" s="216"/>
      <c r="D556" s="216"/>
      <c r="E556" s="216"/>
      <c r="F556" s="218"/>
      <c r="G556" s="114"/>
    </row>
    <row r="557" spans="1:7">
      <c r="A557" s="216"/>
      <c r="B557" s="217"/>
      <c r="C557" s="216"/>
      <c r="D557" s="216"/>
      <c r="E557" s="216"/>
      <c r="F557" s="218"/>
      <c r="G557" s="114"/>
    </row>
    <row r="558" spans="1:7">
      <c r="A558" s="216"/>
      <c r="B558" s="217"/>
      <c r="C558" s="216"/>
      <c r="D558" s="216"/>
      <c r="E558" s="216"/>
      <c r="F558" s="218"/>
      <c r="G558" s="114"/>
    </row>
    <row r="559" spans="1:7">
      <c r="A559" s="216"/>
      <c r="B559" s="217"/>
      <c r="C559" s="216"/>
      <c r="D559" s="216"/>
      <c r="E559" s="216"/>
      <c r="F559" s="218"/>
      <c r="G559" s="114"/>
    </row>
    <row r="560" spans="1:7">
      <c r="A560" s="216"/>
      <c r="B560" s="217"/>
      <c r="C560" s="216"/>
      <c r="D560" s="216"/>
      <c r="E560" s="216"/>
      <c r="F560" s="218"/>
      <c r="G560" s="114"/>
    </row>
    <row r="561" spans="1:7">
      <c r="A561" s="216"/>
      <c r="B561" s="217"/>
      <c r="C561" s="216"/>
      <c r="D561" s="216"/>
      <c r="E561" s="216"/>
      <c r="F561" s="218"/>
      <c r="G561" s="114"/>
    </row>
    <row r="562" spans="1:7">
      <c r="A562" s="216"/>
      <c r="B562" s="217"/>
      <c r="C562" s="216"/>
      <c r="D562" s="216"/>
      <c r="E562" s="216"/>
      <c r="F562" s="218"/>
      <c r="G562" s="114"/>
    </row>
    <row r="563" spans="1:7">
      <c r="A563" s="216"/>
      <c r="B563" s="217"/>
      <c r="C563" s="216"/>
      <c r="D563" s="216"/>
      <c r="E563" s="216"/>
      <c r="F563" s="218"/>
      <c r="G563" s="114"/>
    </row>
    <row r="564" spans="1:7">
      <c r="A564" s="216"/>
      <c r="B564" s="217"/>
      <c r="C564" s="216"/>
      <c r="D564" s="216"/>
      <c r="E564" s="216"/>
      <c r="F564" s="218"/>
      <c r="G564" s="114"/>
    </row>
    <row r="565" spans="1:7">
      <c r="A565" s="216"/>
      <c r="B565" s="217"/>
      <c r="C565" s="216"/>
      <c r="D565" s="216"/>
      <c r="E565" s="216"/>
      <c r="F565" s="218"/>
      <c r="G565" s="114"/>
    </row>
    <row r="566" spans="1:7">
      <c r="A566" s="216"/>
      <c r="B566" s="217"/>
      <c r="C566" s="216"/>
      <c r="D566" s="216"/>
      <c r="E566" s="216"/>
      <c r="F566" s="218"/>
      <c r="G566" s="114"/>
    </row>
    <row r="567" spans="1:7">
      <c r="A567" s="216"/>
      <c r="B567" s="217"/>
      <c r="C567" s="216"/>
      <c r="D567" s="216"/>
      <c r="E567" s="216"/>
      <c r="F567" s="218"/>
      <c r="G567" s="114"/>
    </row>
    <row r="568" spans="1:7">
      <c r="A568" s="216"/>
      <c r="B568" s="217"/>
      <c r="C568" s="216"/>
      <c r="D568" s="216"/>
      <c r="E568" s="216"/>
      <c r="F568" s="218"/>
      <c r="G568" s="114"/>
    </row>
    <row r="569" spans="1:7">
      <c r="A569" s="216"/>
      <c r="B569" s="217"/>
      <c r="C569" s="216"/>
      <c r="D569" s="216"/>
      <c r="E569" s="216"/>
      <c r="F569" s="218"/>
      <c r="G569" s="114"/>
    </row>
    <row r="570" spans="1:7">
      <c r="A570" s="216"/>
      <c r="B570" s="217"/>
      <c r="C570" s="216"/>
      <c r="D570" s="216"/>
      <c r="E570" s="216"/>
      <c r="F570" s="218"/>
      <c r="G570" s="114"/>
    </row>
    <row r="571" spans="1:7">
      <c r="A571" s="216"/>
      <c r="B571" s="217"/>
      <c r="C571" s="216"/>
      <c r="D571" s="216"/>
      <c r="E571" s="216"/>
      <c r="F571" s="218"/>
      <c r="G571" s="114"/>
    </row>
    <row r="572" spans="1:7">
      <c r="A572" s="216"/>
      <c r="B572" s="217"/>
      <c r="C572" s="216"/>
      <c r="D572" s="216"/>
      <c r="E572" s="216"/>
      <c r="F572" s="218"/>
      <c r="G572" s="114"/>
    </row>
    <row r="573" spans="1:7">
      <c r="A573" s="216"/>
      <c r="B573" s="217"/>
      <c r="C573" s="216"/>
      <c r="D573" s="216"/>
      <c r="E573" s="216"/>
      <c r="F573" s="218"/>
      <c r="G573" s="114"/>
    </row>
    <row r="574" spans="1:7">
      <c r="A574" s="216"/>
      <c r="B574" s="217"/>
      <c r="C574" s="216"/>
      <c r="D574" s="216"/>
      <c r="E574" s="216"/>
      <c r="F574" s="218"/>
      <c r="G574" s="114"/>
    </row>
    <row r="575" spans="1:7">
      <c r="A575" s="216"/>
      <c r="B575" s="217"/>
      <c r="C575" s="216"/>
      <c r="D575" s="216"/>
      <c r="E575" s="216"/>
      <c r="F575" s="218"/>
      <c r="G575" s="114"/>
    </row>
    <row r="576" spans="1:7">
      <c r="A576" s="216"/>
      <c r="B576" s="217"/>
      <c r="C576" s="216"/>
      <c r="D576" s="216"/>
      <c r="E576" s="216"/>
      <c r="F576" s="218"/>
      <c r="G576" s="114"/>
    </row>
    <row r="577" spans="1:7">
      <c r="A577" s="216"/>
      <c r="B577" s="217"/>
      <c r="C577" s="216"/>
      <c r="D577" s="216"/>
      <c r="E577" s="216"/>
      <c r="F577" s="218"/>
      <c r="G577" s="114"/>
    </row>
    <row r="578" spans="1:7">
      <c r="A578" s="216"/>
      <c r="B578" s="217"/>
      <c r="C578" s="216"/>
      <c r="D578" s="216"/>
      <c r="E578" s="216"/>
      <c r="F578" s="218"/>
      <c r="G578" s="114"/>
    </row>
    <row r="579" spans="1:7">
      <c r="A579" s="216"/>
      <c r="B579" s="217"/>
      <c r="C579" s="216"/>
      <c r="D579" s="216"/>
      <c r="E579" s="216"/>
      <c r="F579" s="218"/>
      <c r="G579" s="114"/>
    </row>
    <row r="580" spans="1:7">
      <c r="A580" s="216"/>
      <c r="B580" s="217"/>
      <c r="C580" s="216"/>
      <c r="D580" s="216"/>
      <c r="E580" s="216"/>
      <c r="F580" s="218"/>
      <c r="G580" s="114"/>
    </row>
    <row r="581" spans="1:7">
      <c r="A581" s="216"/>
      <c r="B581" s="217"/>
      <c r="C581" s="216"/>
      <c r="D581" s="216"/>
      <c r="E581" s="216"/>
      <c r="F581" s="218"/>
      <c r="G581" s="114"/>
    </row>
    <row r="582" spans="1:7">
      <c r="A582" s="216"/>
      <c r="B582" s="217"/>
      <c r="C582" s="216"/>
      <c r="D582" s="216"/>
      <c r="E582" s="216"/>
      <c r="F582" s="218"/>
      <c r="G582" s="114"/>
    </row>
    <row r="583" spans="1:7">
      <c r="A583" s="216"/>
      <c r="B583" s="217"/>
      <c r="C583" s="216"/>
      <c r="D583" s="216"/>
      <c r="E583" s="216"/>
      <c r="F583" s="218"/>
      <c r="G583" s="114"/>
    </row>
    <row r="584" spans="1:7">
      <c r="A584" s="216"/>
      <c r="B584" s="217"/>
      <c r="C584" s="216"/>
      <c r="D584" s="216"/>
      <c r="E584" s="216"/>
      <c r="F584" s="218"/>
      <c r="G584" s="114"/>
    </row>
    <row r="585" spans="1:7">
      <c r="A585" s="216"/>
      <c r="B585" s="217"/>
      <c r="C585" s="216"/>
      <c r="D585" s="216"/>
      <c r="E585" s="216"/>
      <c r="F585" s="218"/>
      <c r="G585" s="114"/>
    </row>
    <row r="586" spans="1:7">
      <c r="A586" s="216"/>
      <c r="B586" s="217"/>
      <c r="C586" s="216"/>
      <c r="D586" s="216"/>
      <c r="E586" s="216"/>
      <c r="F586" s="218"/>
      <c r="G586" s="114"/>
    </row>
    <row r="587" spans="1:7">
      <c r="A587" s="216"/>
      <c r="B587" s="217"/>
      <c r="C587" s="216"/>
      <c r="D587" s="216"/>
      <c r="E587" s="216"/>
      <c r="F587" s="218"/>
      <c r="G587" s="114"/>
    </row>
    <row r="588" spans="1:7">
      <c r="A588" s="216"/>
      <c r="B588" s="217"/>
      <c r="C588" s="216"/>
      <c r="D588" s="216"/>
      <c r="E588" s="216"/>
      <c r="F588" s="218"/>
      <c r="G588" s="114"/>
    </row>
    <row r="589" spans="1:7">
      <c r="A589" s="216"/>
      <c r="B589" s="217"/>
      <c r="C589" s="216"/>
      <c r="D589" s="216"/>
      <c r="E589" s="216"/>
      <c r="F589" s="218"/>
      <c r="G589" s="114"/>
    </row>
    <row r="590" spans="1:7">
      <c r="A590" s="216"/>
      <c r="B590" s="217"/>
      <c r="C590" s="216"/>
      <c r="D590" s="216"/>
      <c r="E590" s="216"/>
      <c r="F590" s="218"/>
      <c r="G590" s="114"/>
    </row>
    <row r="591" spans="1:7">
      <c r="A591" s="216"/>
      <c r="B591" s="217"/>
      <c r="C591" s="216"/>
      <c r="D591" s="216"/>
      <c r="E591" s="216"/>
      <c r="F591" s="218"/>
      <c r="G591" s="114"/>
    </row>
    <row r="592" spans="1:7">
      <c r="A592" s="216"/>
      <c r="B592" s="217"/>
      <c r="C592" s="216"/>
      <c r="D592" s="216"/>
      <c r="E592" s="216"/>
      <c r="F592" s="218"/>
      <c r="G592" s="114"/>
    </row>
    <row r="593" spans="1:7">
      <c r="A593" s="216"/>
      <c r="B593" s="217"/>
      <c r="C593" s="216"/>
      <c r="D593" s="216"/>
      <c r="E593" s="216"/>
      <c r="F593" s="218"/>
      <c r="G593" s="114"/>
    </row>
    <row r="594" spans="1:7">
      <c r="A594" s="216"/>
      <c r="B594" s="217"/>
      <c r="C594" s="216"/>
      <c r="D594" s="216"/>
      <c r="E594" s="216"/>
      <c r="F594" s="218"/>
      <c r="G594" s="114"/>
    </row>
    <row r="595" spans="1:7">
      <c r="A595" s="216"/>
      <c r="B595" s="217"/>
      <c r="C595" s="216"/>
      <c r="D595" s="216"/>
      <c r="E595" s="216"/>
      <c r="F595" s="218"/>
      <c r="G595" s="114"/>
    </row>
    <row r="596" spans="1:7">
      <c r="A596" s="216"/>
      <c r="B596" s="217"/>
      <c r="C596" s="216"/>
      <c r="D596" s="216"/>
      <c r="E596" s="216"/>
      <c r="F596" s="218"/>
      <c r="G596" s="114"/>
    </row>
    <row r="597" spans="1:7">
      <c r="A597" s="216"/>
      <c r="B597" s="217"/>
      <c r="C597" s="216"/>
      <c r="D597" s="216"/>
      <c r="E597" s="216"/>
      <c r="F597" s="218"/>
      <c r="G597" s="114"/>
    </row>
    <row r="598" spans="1:7">
      <c r="A598" s="216"/>
      <c r="B598" s="217"/>
      <c r="C598" s="216"/>
      <c r="D598" s="216"/>
      <c r="E598" s="216"/>
      <c r="F598" s="218"/>
      <c r="G598" s="114"/>
    </row>
    <row r="599" spans="1:7">
      <c r="A599" s="216"/>
      <c r="B599" s="217"/>
      <c r="C599" s="216"/>
      <c r="D599" s="216"/>
      <c r="E599" s="216"/>
      <c r="F599" s="218"/>
      <c r="G599" s="114"/>
    </row>
    <row r="600" spans="1:7">
      <c r="A600" s="216"/>
      <c r="B600" s="217"/>
      <c r="C600" s="216"/>
      <c r="D600" s="216"/>
      <c r="E600" s="216"/>
      <c r="F600" s="218"/>
      <c r="G600" s="114"/>
    </row>
    <row r="601" spans="1:7">
      <c r="A601" s="216"/>
      <c r="B601" s="217"/>
      <c r="C601" s="216"/>
      <c r="D601" s="216"/>
      <c r="E601" s="216"/>
      <c r="F601" s="218"/>
      <c r="G601" s="114"/>
    </row>
    <row r="602" spans="1:7">
      <c r="A602" s="216"/>
      <c r="B602" s="217"/>
      <c r="C602" s="216"/>
      <c r="D602" s="216"/>
      <c r="E602" s="216"/>
      <c r="F602" s="218"/>
      <c r="G602" s="114"/>
    </row>
    <row r="603" spans="1:7">
      <c r="A603" s="216"/>
      <c r="B603" s="217"/>
      <c r="C603" s="216"/>
      <c r="D603" s="216"/>
      <c r="E603" s="216"/>
      <c r="F603" s="218"/>
      <c r="G603" s="114"/>
    </row>
    <row r="604" spans="1:7">
      <c r="A604" s="216"/>
      <c r="B604" s="217"/>
      <c r="C604" s="216"/>
      <c r="D604" s="216"/>
      <c r="E604" s="216"/>
      <c r="F604" s="218"/>
      <c r="G604" s="114"/>
    </row>
    <row r="605" spans="1:7">
      <c r="A605" s="216"/>
      <c r="B605" s="217"/>
      <c r="C605" s="216"/>
      <c r="D605" s="216"/>
      <c r="E605" s="216"/>
      <c r="F605" s="218"/>
      <c r="G605" s="114"/>
    </row>
    <row r="606" spans="1:7">
      <c r="A606" s="216"/>
      <c r="B606" s="217"/>
      <c r="C606" s="216"/>
      <c r="D606" s="216"/>
      <c r="E606" s="216"/>
      <c r="F606" s="218"/>
      <c r="G606" s="114"/>
    </row>
    <row r="607" spans="1:7">
      <c r="A607" s="216"/>
      <c r="B607" s="217"/>
      <c r="C607" s="216"/>
      <c r="D607" s="216"/>
      <c r="E607" s="216"/>
      <c r="F607" s="218"/>
      <c r="G607" s="114"/>
    </row>
    <row r="608" spans="1:7">
      <c r="A608" s="216"/>
      <c r="B608" s="217"/>
      <c r="C608" s="216"/>
      <c r="D608" s="216"/>
      <c r="E608" s="216"/>
      <c r="F608" s="218"/>
      <c r="G608" s="114"/>
    </row>
    <row r="609" spans="1:7">
      <c r="A609" s="216"/>
      <c r="B609" s="217"/>
      <c r="C609" s="216"/>
      <c r="D609" s="216"/>
      <c r="E609" s="216"/>
      <c r="F609" s="218"/>
      <c r="G609" s="114"/>
    </row>
    <row r="610" spans="1:7">
      <c r="A610" s="216"/>
      <c r="B610" s="217"/>
      <c r="C610" s="216"/>
      <c r="D610" s="216"/>
      <c r="E610" s="216"/>
      <c r="F610" s="218"/>
      <c r="G610" s="114"/>
    </row>
    <row r="611" spans="1:7">
      <c r="A611" s="216"/>
      <c r="B611" s="217"/>
      <c r="C611" s="216"/>
      <c r="D611" s="216"/>
      <c r="E611" s="216"/>
      <c r="F611" s="218"/>
      <c r="G611" s="114"/>
    </row>
    <row r="612" spans="1:7">
      <c r="A612" s="216"/>
      <c r="B612" s="217"/>
      <c r="C612" s="216"/>
      <c r="D612" s="216"/>
      <c r="E612" s="216"/>
      <c r="F612" s="218"/>
      <c r="G612" s="114"/>
    </row>
    <row r="613" spans="1:7">
      <c r="A613" s="216"/>
      <c r="B613" s="217"/>
      <c r="C613" s="216"/>
      <c r="D613" s="216"/>
      <c r="E613" s="216"/>
      <c r="F613" s="218"/>
      <c r="G613" s="114"/>
    </row>
    <row r="614" spans="1:7">
      <c r="A614" s="216"/>
      <c r="B614" s="217"/>
      <c r="C614" s="216"/>
      <c r="D614" s="216"/>
      <c r="E614" s="216"/>
      <c r="F614" s="218"/>
      <c r="G614" s="114"/>
    </row>
    <row r="615" spans="1:7">
      <c r="A615" s="216"/>
      <c r="B615" s="217"/>
      <c r="C615" s="216"/>
      <c r="D615" s="216"/>
      <c r="E615" s="216"/>
      <c r="F615" s="218"/>
      <c r="G615" s="114"/>
    </row>
    <row r="616" spans="1:7">
      <c r="A616" s="216"/>
      <c r="B616" s="217"/>
      <c r="C616" s="216"/>
      <c r="D616" s="216"/>
      <c r="E616" s="216"/>
      <c r="F616" s="218"/>
      <c r="G616" s="114"/>
    </row>
    <row r="617" spans="1:7">
      <c r="A617" s="216"/>
      <c r="B617" s="217"/>
      <c r="C617" s="216"/>
      <c r="D617" s="216"/>
      <c r="E617" s="216"/>
      <c r="F617" s="218"/>
      <c r="G617" s="114"/>
    </row>
    <row r="618" spans="1:7">
      <c r="A618" s="216"/>
      <c r="B618" s="217"/>
      <c r="C618" s="216"/>
      <c r="D618" s="216"/>
      <c r="E618" s="216"/>
      <c r="F618" s="218"/>
      <c r="G618" s="114"/>
    </row>
    <row r="619" spans="1:7">
      <c r="A619" s="216"/>
      <c r="B619" s="217"/>
      <c r="C619" s="216"/>
      <c r="D619" s="216"/>
      <c r="E619" s="216"/>
      <c r="F619" s="218"/>
      <c r="G619" s="114"/>
    </row>
    <row r="620" spans="1:7">
      <c r="A620" s="216"/>
      <c r="B620" s="217"/>
      <c r="C620" s="216"/>
      <c r="D620" s="216"/>
      <c r="E620" s="216"/>
      <c r="F620" s="218"/>
      <c r="G620" s="114"/>
    </row>
    <row r="621" spans="1:7">
      <c r="A621" s="216"/>
      <c r="B621" s="217"/>
      <c r="C621" s="216"/>
      <c r="D621" s="216"/>
      <c r="E621" s="216"/>
      <c r="F621" s="218"/>
      <c r="G621" s="114"/>
    </row>
    <row r="622" spans="1:7">
      <c r="A622" s="216"/>
      <c r="B622" s="217"/>
      <c r="C622" s="216"/>
      <c r="D622" s="216"/>
      <c r="E622" s="216"/>
      <c r="F622" s="218"/>
      <c r="G622" s="114"/>
    </row>
    <row r="623" spans="1:7">
      <c r="A623" s="216"/>
      <c r="B623" s="217"/>
      <c r="C623" s="216"/>
      <c r="D623" s="216"/>
      <c r="E623" s="216"/>
      <c r="F623" s="218"/>
      <c r="G623" s="114"/>
    </row>
    <row r="624" spans="1:7">
      <c r="A624" s="216"/>
      <c r="B624" s="217"/>
      <c r="C624" s="216"/>
      <c r="D624" s="216"/>
      <c r="E624" s="216"/>
      <c r="F624" s="218"/>
      <c r="G624" s="114"/>
    </row>
    <row r="625" spans="1:7">
      <c r="A625" s="216"/>
      <c r="B625" s="217"/>
      <c r="C625" s="216"/>
      <c r="D625" s="216"/>
      <c r="E625" s="216"/>
      <c r="F625" s="218"/>
      <c r="G625" s="114"/>
    </row>
    <row r="626" spans="1:7">
      <c r="A626" s="216"/>
      <c r="B626" s="217"/>
      <c r="C626" s="216"/>
      <c r="D626" s="216"/>
      <c r="E626" s="216"/>
      <c r="F626" s="218"/>
      <c r="G626" s="114"/>
    </row>
    <row r="627" spans="1:7">
      <c r="A627" s="216"/>
      <c r="B627" s="217"/>
      <c r="C627" s="216"/>
      <c r="D627" s="216"/>
      <c r="E627" s="216"/>
      <c r="F627" s="218"/>
      <c r="G627" s="114"/>
    </row>
    <row r="628" spans="1:7">
      <c r="A628" s="216"/>
      <c r="B628" s="217"/>
      <c r="C628" s="216"/>
      <c r="D628" s="216"/>
      <c r="E628" s="216"/>
      <c r="F628" s="218"/>
      <c r="G628" s="114"/>
    </row>
    <row r="629" spans="1:7">
      <c r="A629" s="216"/>
      <c r="B629" s="217"/>
      <c r="C629" s="216"/>
      <c r="D629" s="216"/>
      <c r="E629" s="216"/>
      <c r="F629" s="218"/>
      <c r="G629" s="114"/>
    </row>
    <row r="630" spans="1:7">
      <c r="A630" s="216"/>
      <c r="B630" s="217"/>
      <c r="C630" s="216"/>
      <c r="D630" s="216"/>
      <c r="E630" s="216"/>
      <c r="F630" s="218"/>
      <c r="G630" s="114"/>
    </row>
    <row r="631" spans="1:7">
      <c r="A631" s="216"/>
      <c r="B631" s="217"/>
      <c r="C631" s="216"/>
      <c r="D631" s="216"/>
      <c r="E631" s="216"/>
      <c r="F631" s="218"/>
      <c r="G631" s="114"/>
    </row>
    <row r="632" spans="1:7">
      <c r="A632" s="216"/>
      <c r="B632" s="217"/>
      <c r="C632" s="216"/>
      <c r="D632" s="216"/>
      <c r="E632" s="216"/>
      <c r="F632" s="218"/>
      <c r="G632" s="114"/>
    </row>
    <row r="633" spans="1:7">
      <c r="A633" s="216"/>
      <c r="B633" s="217"/>
      <c r="C633" s="216"/>
      <c r="D633" s="216"/>
      <c r="E633" s="216"/>
      <c r="F633" s="218"/>
      <c r="G633" s="114"/>
    </row>
    <row r="634" spans="1:7">
      <c r="A634" s="216"/>
      <c r="B634" s="217"/>
      <c r="C634" s="216"/>
      <c r="D634" s="216"/>
      <c r="E634" s="216"/>
      <c r="F634" s="218"/>
      <c r="G634" s="114"/>
    </row>
    <row r="635" spans="1:7">
      <c r="A635" s="216"/>
      <c r="B635" s="217"/>
      <c r="C635" s="216"/>
      <c r="D635" s="216"/>
      <c r="E635" s="216"/>
      <c r="F635" s="218"/>
      <c r="G635" s="114"/>
    </row>
    <row r="636" spans="1:7">
      <c r="A636" s="216"/>
      <c r="B636" s="217"/>
      <c r="C636" s="216"/>
      <c r="D636" s="216"/>
      <c r="E636" s="216"/>
      <c r="F636" s="218"/>
      <c r="G636" s="114"/>
    </row>
    <row r="637" spans="1:7">
      <c r="A637" s="216"/>
      <c r="B637" s="217"/>
      <c r="C637" s="216"/>
      <c r="D637" s="216"/>
      <c r="E637" s="216"/>
      <c r="F637" s="218"/>
      <c r="G637" s="114"/>
    </row>
    <row r="638" spans="1:7">
      <c r="A638" s="216"/>
      <c r="B638" s="217"/>
      <c r="C638" s="216"/>
      <c r="D638" s="216"/>
      <c r="E638" s="216"/>
      <c r="F638" s="218"/>
      <c r="G638" s="114"/>
    </row>
    <row r="639" spans="1:7">
      <c r="A639" s="216"/>
      <c r="B639" s="217"/>
      <c r="C639" s="216"/>
      <c r="D639" s="216"/>
      <c r="E639" s="216"/>
      <c r="F639" s="218"/>
      <c r="G639" s="114"/>
    </row>
    <row r="640" spans="1:7">
      <c r="A640" s="216"/>
      <c r="B640" s="217"/>
      <c r="C640" s="216"/>
      <c r="D640" s="216"/>
      <c r="E640" s="216"/>
      <c r="F640" s="218"/>
      <c r="G640" s="114"/>
    </row>
    <row r="641" spans="1:7">
      <c r="A641" s="216"/>
      <c r="B641" s="217"/>
      <c r="C641" s="216"/>
      <c r="D641" s="216"/>
      <c r="E641" s="216"/>
      <c r="F641" s="218"/>
      <c r="G641" s="114"/>
    </row>
    <row r="642" spans="1:7">
      <c r="A642" s="216"/>
      <c r="B642" s="217"/>
      <c r="C642" s="216"/>
      <c r="D642" s="216"/>
      <c r="E642" s="216"/>
      <c r="F642" s="218"/>
      <c r="G642" s="114"/>
    </row>
    <row r="643" spans="1:7">
      <c r="A643" s="216"/>
      <c r="B643" s="217"/>
      <c r="C643" s="216"/>
      <c r="D643" s="216"/>
      <c r="E643" s="216"/>
      <c r="F643" s="218"/>
      <c r="G643" s="114"/>
    </row>
    <row r="644" spans="1:7">
      <c r="A644" s="216"/>
      <c r="B644" s="217"/>
      <c r="C644" s="216"/>
      <c r="D644" s="216"/>
      <c r="E644" s="216"/>
      <c r="F644" s="218"/>
      <c r="G644" s="114"/>
    </row>
    <row r="645" spans="1:7">
      <c r="A645" s="216"/>
      <c r="B645" s="217"/>
      <c r="C645" s="216"/>
      <c r="D645" s="216"/>
      <c r="E645" s="216"/>
      <c r="F645" s="218"/>
      <c r="G645" s="114"/>
    </row>
    <row r="646" spans="1:7">
      <c r="A646" s="216"/>
      <c r="B646" s="217"/>
      <c r="C646" s="216"/>
      <c r="D646" s="216"/>
      <c r="E646" s="216"/>
      <c r="F646" s="218"/>
      <c r="G646" s="114"/>
    </row>
    <row r="647" spans="1:7">
      <c r="A647" s="216"/>
      <c r="B647" s="217"/>
      <c r="C647" s="216"/>
      <c r="D647" s="216"/>
      <c r="E647" s="216"/>
      <c r="F647" s="218"/>
      <c r="G647" s="114"/>
    </row>
    <row r="648" spans="1:7">
      <c r="A648" s="216"/>
      <c r="B648" s="217"/>
      <c r="C648" s="216"/>
      <c r="D648" s="216"/>
      <c r="E648" s="216"/>
      <c r="F648" s="218"/>
      <c r="G648" s="114"/>
    </row>
    <row r="649" spans="1:7">
      <c r="A649" s="216"/>
      <c r="B649" s="217"/>
      <c r="C649" s="216"/>
      <c r="D649" s="216"/>
      <c r="E649" s="216"/>
      <c r="F649" s="218"/>
      <c r="G649" s="114"/>
    </row>
    <row r="650" spans="1:7">
      <c r="A650" s="216"/>
      <c r="B650" s="217"/>
      <c r="C650" s="216"/>
      <c r="D650" s="216"/>
      <c r="E650" s="216"/>
      <c r="F650" s="218"/>
      <c r="G650" s="114"/>
    </row>
    <row r="651" spans="1:7">
      <c r="A651" s="216"/>
      <c r="B651" s="217"/>
      <c r="C651" s="216"/>
      <c r="D651" s="216"/>
      <c r="E651" s="216"/>
      <c r="F651" s="218"/>
      <c r="G651" s="114"/>
    </row>
    <row r="652" spans="1:7">
      <c r="A652" s="216"/>
      <c r="B652" s="217"/>
      <c r="C652" s="216"/>
      <c r="D652" s="216"/>
      <c r="E652" s="216"/>
      <c r="F652" s="218"/>
      <c r="G652" s="114"/>
    </row>
    <row r="653" spans="1:7">
      <c r="A653" s="216"/>
      <c r="B653" s="217"/>
      <c r="C653" s="216"/>
      <c r="D653" s="216"/>
      <c r="E653" s="216"/>
      <c r="F653" s="218"/>
      <c r="G653" s="114"/>
    </row>
    <row r="654" spans="1:7">
      <c r="A654" s="216"/>
      <c r="B654" s="217"/>
      <c r="C654" s="216"/>
      <c r="D654" s="216"/>
      <c r="E654" s="216"/>
      <c r="F654" s="218"/>
      <c r="G654" s="114"/>
    </row>
    <row r="655" spans="1:7">
      <c r="A655" s="216"/>
      <c r="B655" s="217"/>
      <c r="C655" s="216"/>
      <c r="D655" s="216"/>
      <c r="E655" s="216"/>
      <c r="F655" s="218"/>
      <c r="G655" s="114"/>
    </row>
    <row r="656" spans="1:7">
      <c r="A656" s="216"/>
      <c r="B656" s="217"/>
      <c r="C656" s="216"/>
      <c r="D656" s="216"/>
      <c r="E656" s="216"/>
      <c r="F656" s="218"/>
      <c r="G656" s="114"/>
    </row>
    <row r="657" spans="1:7">
      <c r="A657" s="216"/>
      <c r="B657" s="217"/>
      <c r="C657" s="216"/>
      <c r="D657" s="216"/>
      <c r="E657" s="216"/>
      <c r="F657" s="218"/>
      <c r="G657" s="114"/>
    </row>
    <row r="658" spans="1:7">
      <c r="A658" s="216"/>
      <c r="B658" s="217"/>
      <c r="C658" s="216"/>
      <c r="D658" s="216"/>
      <c r="E658" s="216"/>
      <c r="F658" s="218"/>
      <c r="G658" s="114"/>
    </row>
    <row r="659" spans="1:7">
      <c r="A659" s="216"/>
      <c r="B659" s="217"/>
      <c r="C659" s="216"/>
      <c r="D659" s="216"/>
      <c r="E659" s="216"/>
      <c r="F659" s="218"/>
      <c r="G659" s="114"/>
    </row>
    <row r="660" spans="1:7">
      <c r="A660" s="216"/>
      <c r="B660" s="217"/>
      <c r="C660" s="216"/>
      <c r="D660" s="216"/>
      <c r="E660" s="216"/>
      <c r="F660" s="218"/>
      <c r="G660" s="114"/>
    </row>
    <row r="661" spans="1:7">
      <c r="A661" s="216"/>
      <c r="B661" s="217"/>
      <c r="C661" s="216"/>
      <c r="D661" s="216"/>
      <c r="E661" s="216"/>
      <c r="F661" s="218"/>
      <c r="G661" s="114"/>
    </row>
    <row r="662" spans="1:7">
      <c r="A662" s="216"/>
      <c r="B662" s="217"/>
      <c r="C662" s="216"/>
      <c r="D662" s="216"/>
      <c r="E662" s="216"/>
      <c r="F662" s="218"/>
      <c r="G662" s="114"/>
    </row>
    <row r="663" spans="1:7">
      <c r="A663" s="216"/>
      <c r="B663" s="217"/>
      <c r="C663" s="216"/>
      <c r="D663" s="216"/>
      <c r="E663" s="216"/>
      <c r="F663" s="218"/>
      <c r="G663" s="114"/>
    </row>
    <row r="664" spans="1:7">
      <c r="A664" s="216"/>
      <c r="B664" s="217"/>
      <c r="C664" s="216"/>
      <c r="D664" s="216"/>
      <c r="E664" s="216"/>
      <c r="F664" s="218"/>
      <c r="G664" s="114"/>
    </row>
    <row r="665" spans="1:7">
      <c r="A665" s="216"/>
      <c r="B665" s="217"/>
      <c r="C665" s="216"/>
      <c r="D665" s="216"/>
      <c r="E665" s="216"/>
      <c r="F665" s="218"/>
      <c r="G665" s="114"/>
    </row>
    <row r="666" spans="1:7">
      <c r="A666" s="216"/>
      <c r="B666" s="217"/>
      <c r="C666" s="216"/>
      <c r="D666" s="216"/>
      <c r="E666" s="216"/>
      <c r="F666" s="218"/>
      <c r="G666" s="114"/>
    </row>
    <row r="667" spans="1:7">
      <c r="A667" s="216"/>
      <c r="B667" s="217"/>
      <c r="C667" s="216"/>
      <c r="D667" s="216"/>
      <c r="E667" s="216"/>
      <c r="F667" s="218"/>
      <c r="G667" s="114"/>
    </row>
    <row r="668" spans="1:7">
      <c r="A668" s="216"/>
      <c r="B668" s="217"/>
      <c r="C668" s="216"/>
      <c r="D668" s="216"/>
      <c r="E668" s="216"/>
      <c r="F668" s="218"/>
      <c r="G668" s="114"/>
    </row>
    <row r="669" spans="1:7">
      <c r="A669" s="216"/>
      <c r="B669" s="217"/>
      <c r="C669" s="216"/>
      <c r="D669" s="216"/>
      <c r="E669" s="216"/>
      <c r="F669" s="218"/>
      <c r="G669" s="114"/>
    </row>
    <row r="670" spans="1:7">
      <c r="A670" s="216"/>
      <c r="B670" s="217"/>
      <c r="C670" s="216"/>
      <c r="D670" s="216"/>
      <c r="E670" s="216"/>
      <c r="F670" s="218"/>
      <c r="G670" s="114"/>
    </row>
    <row r="671" spans="1:7">
      <c r="A671" s="216"/>
      <c r="B671" s="217"/>
      <c r="C671" s="216"/>
      <c r="D671" s="216"/>
      <c r="E671" s="216"/>
      <c r="F671" s="218"/>
      <c r="G671" s="114"/>
    </row>
    <row r="672" spans="1:7">
      <c r="A672" s="216"/>
      <c r="B672" s="217"/>
      <c r="C672" s="216"/>
      <c r="D672" s="216"/>
      <c r="E672" s="216"/>
      <c r="F672" s="218"/>
      <c r="G672" s="114"/>
    </row>
    <row r="673" spans="1:7">
      <c r="A673" s="216"/>
      <c r="B673" s="217"/>
      <c r="C673" s="216"/>
      <c r="D673" s="216"/>
      <c r="E673" s="216"/>
      <c r="F673" s="218"/>
      <c r="G673" s="114"/>
    </row>
    <row r="674" spans="1:7">
      <c r="A674" s="216"/>
      <c r="B674" s="217"/>
      <c r="C674" s="216"/>
      <c r="D674" s="216"/>
      <c r="E674" s="216"/>
      <c r="F674" s="218"/>
      <c r="G674" s="114"/>
    </row>
    <row r="675" spans="1:7">
      <c r="A675" s="216"/>
      <c r="B675" s="217"/>
      <c r="C675" s="216"/>
      <c r="D675" s="216"/>
      <c r="E675" s="216"/>
      <c r="F675" s="218"/>
      <c r="G675" s="114"/>
    </row>
    <row r="676" spans="1:7">
      <c r="A676" s="216"/>
      <c r="B676" s="217"/>
      <c r="C676" s="216"/>
      <c r="D676" s="216"/>
      <c r="E676" s="216"/>
      <c r="F676" s="218"/>
      <c r="G676" s="114"/>
    </row>
    <row r="677" spans="1:7">
      <c r="A677" s="216"/>
      <c r="B677" s="217"/>
      <c r="C677" s="216"/>
      <c r="D677" s="216"/>
      <c r="E677" s="216"/>
      <c r="F677" s="218"/>
      <c r="G677" s="114"/>
    </row>
    <row r="678" spans="1:7">
      <c r="A678" s="216"/>
      <c r="B678" s="217"/>
      <c r="C678" s="216"/>
      <c r="D678" s="216"/>
      <c r="E678" s="216"/>
      <c r="F678" s="218"/>
      <c r="G678" s="114"/>
    </row>
    <row r="679" spans="1:7">
      <c r="A679" s="216"/>
      <c r="B679" s="217"/>
      <c r="C679" s="216"/>
      <c r="D679" s="216"/>
      <c r="E679" s="216"/>
      <c r="F679" s="218"/>
      <c r="G679" s="114"/>
    </row>
    <row r="680" spans="1:7">
      <c r="A680" s="216"/>
      <c r="B680" s="217"/>
      <c r="C680" s="216"/>
      <c r="D680" s="216"/>
      <c r="E680" s="216"/>
      <c r="F680" s="218"/>
      <c r="G680" s="114"/>
    </row>
    <row r="681" spans="1:7">
      <c r="A681" s="216"/>
      <c r="B681" s="217"/>
      <c r="C681" s="216"/>
      <c r="D681" s="216"/>
      <c r="E681" s="216"/>
      <c r="F681" s="218"/>
      <c r="G681" s="114"/>
    </row>
    <row r="682" spans="1:7">
      <c r="A682" s="216"/>
      <c r="B682" s="217"/>
      <c r="C682" s="216"/>
      <c r="D682" s="216"/>
      <c r="E682" s="216"/>
      <c r="F682" s="218"/>
      <c r="G682" s="114"/>
    </row>
    <row r="683" spans="1:7">
      <c r="A683" s="216"/>
      <c r="B683" s="217"/>
      <c r="C683" s="216"/>
      <c r="D683" s="216"/>
      <c r="E683" s="216"/>
      <c r="F683" s="218"/>
      <c r="G683" s="114"/>
    </row>
    <row r="684" spans="1:7">
      <c r="A684" s="216"/>
      <c r="B684" s="217"/>
      <c r="C684" s="216"/>
      <c r="D684" s="216"/>
      <c r="E684" s="216"/>
      <c r="F684" s="218"/>
      <c r="G684" s="114"/>
    </row>
    <row r="685" spans="1:7">
      <c r="A685" s="216"/>
      <c r="B685" s="217"/>
      <c r="C685" s="216"/>
      <c r="D685" s="216"/>
      <c r="E685" s="216"/>
      <c r="F685" s="218"/>
      <c r="G685" s="114"/>
    </row>
    <row r="686" spans="1:7">
      <c r="A686" s="216"/>
      <c r="B686" s="217"/>
      <c r="C686" s="216"/>
      <c r="D686" s="216"/>
      <c r="E686" s="216"/>
      <c r="F686" s="218"/>
      <c r="G686" s="114"/>
    </row>
    <row r="687" spans="1:7">
      <c r="A687" s="216"/>
      <c r="B687" s="217"/>
      <c r="C687" s="216"/>
      <c r="D687" s="216"/>
      <c r="E687" s="216"/>
      <c r="F687" s="218"/>
      <c r="G687" s="114"/>
    </row>
    <row r="688" spans="1:7">
      <c r="A688" s="216"/>
      <c r="B688" s="217"/>
      <c r="C688" s="216"/>
      <c r="D688" s="216"/>
      <c r="E688" s="216"/>
      <c r="F688" s="218"/>
      <c r="G688" s="114"/>
    </row>
    <row r="689" spans="1:7">
      <c r="A689" s="216"/>
      <c r="B689" s="217"/>
      <c r="C689" s="216"/>
      <c r="D689" s="216"/>
      <c r="E689" s="216"/>
      <c r="F689" s="218"/>
      <c r="G689" s="114"/>
    </row>
    <row r="690" spans="1:7">
      <c r="A690" s="216"/>
      <c r="B690" s="217"/>
      <c r="C690" s="216"/>
      <c r="D690" s="216"/>
      <c r="E690" s="216"/>
      <c r="F690" s="218"/>
      <c r="G690" s="114"/>
    </row>
    <row r="691" spans="1:7">
      <c r="A691" s="216"/>
      <c r="B691" s="217"/>
      <c r="C691" s="216"/>
      <c r="D691" s="216"/>
      <c r="E691" s="216"/>
      <c r="F691" s="218"/>
      <c r="G691" s="114"/>
    </row>
    <row r="692" spans="1:7">
      <c r="A692" s="216"/>
      <c r="B692" s="217"/>
      <c r="C692" s="216"/>
      <c r="D692" s="216"/>
      <c r="E692" s="216"/>
      <c r="F692" s="218"/>
      <c r="G692" s="114"/>
    </row>
    <row r="693" spans="1:7">
      <c r="A693" s="216"/>
      <c r="B693" s="217"/>
      <c r="C693" s="216"/>
      <c r="D693" s="216"/>
      <c r="E693" s="216"/>
      <c r="F693" s="218"/>
      <c r="G693" s="114"/>
    </row>
    <row r="694" spans="1:7">
      <c r="A694" s="216"/>
      <c r="B694" s="217"/>
      <c r="C694" s="216"/>
      <c r="D694" s="216"/>
      <c r="E694" s="216"/>
      <c r="F694" s="218"/>
      <c r="G694" s="114"/>
    </row>
    <row r="695" spans="1:7">
      <c r="A695" s="216"/>
      <c r="B695" s="217"/>
      <c r="C695" s="216"/>
      <c r="D695" s="216"/>
      <c r="E695" s="216"/>
      <c r="F695" s="218"/>
      <c r="G695" s="114"/>
    </row>
    <row r="696" spans="1:7">
      <c r="A696" s="216"/>
      <c r="B696" s="217"/>
      <c r="C696" s="216"/>
      <c r="D696" s="216"/>
      <c r="E696" s="216"/>
      <c r="F696" s="218"/>
      <c r="G696" s="114"/>
    </row>
    <row r="697" spans="1:7">
      <c r="A697" s="216"/>
      <c r="B697" s="217"/>
      <c r="C697" s="216"/>
      <c r="D697" s="216"/>
      <c r="E697" s="216"/>
      <c r="F697" s="218"/>
      <c r="G697" s="114"/>
    </row>
    <row r="698" spans="1:7">
      <c r="A698" s="216"/>
      <c r="B698" s="217"/>
      <c r="C698" s="216"/>
      <c r="D698" s="216"/>
      <c r="E698" s="216"/>
      <c r="F698" s="218"/>
      <c r="G698" s="114"/>
    </row>
    <row r="699" spans="1:7">
      <c r="A699" s="216"/>
      <c r="B699" s="217"/>
      <c r="C699" s="216"/>
      <c r="D699" s="216"/>
      <c r="E699" s="216"/>
      <c r="F699" s="218"/>
      <c r="G699" s="114"/>
    </row>
    <row r="700" spans="1:7">
      <c r="A700" s="216"/>
      <c r="B700" s="217"/>
      <c r="C700" s="216"/>
      <c r="D700" s="216"/>
      <c r="E700" s="216"/>
      <c r="F700" s="218"/>
      <c r="G700" s="114"/>
    </row>
    <row r="701" spans="1:7">
      <c r="A701" s="216"/>
      <c r="B701" s="217"/>
      <c r="C701" s="216"/>
      <c r="D701" s="216"/>
      <c r="E701" s="216"/>
      <c r="F701" s="218"/>
      <c r="G701" s="114"/>
    </row>
    <row r="702" spans="1:7">
      <c r="A702" s="216"/>
      <c r="B702" s="217"/>
      <c r="C702" s="216"/>
      <c r="D702" s="216"/>
      <c r="E702" s="216"/>
      <c r="F702" s="218"/>
      <c r="G702" s="114"/>
    </row>
    <row r="703" spans="1:7">
      <c r="A703" s="216"/>
      <c r="B703" s="217"/>
      <c r="C703" s="216"/>
      <c r="D703" s="216"/>
      <c r="E703" s="216"/>
      <c r="F703" s="218"/>
      <c r="G703" s="114"/>
    </row>
    <row r="704" spans="1:7">
      <c r="A704" s="216"/>
      <c r="B704" s="217"/>
      <c r="C704" s="216"/>
      <c r="D704" s="216"/>
      <c r="E704" s="216"/>
      <c r="F704" s="218"/>
      <c r="G704" s="114"/>
    </row>
    <row r="705" spans="1:7">
      <c r="A705" s="216"/>
      <c r="B705" s="217"/>
      <c r="C705" s="216"/>
      <c r="D705" s="216"/>
      <c r="E705" s="216"/>
      <c r="F705" s="218"/>
      <c r="G705" s="114"/>
    </row>
    <row r="706" spans="1:7">
      <c r="A706" s="216"/>
      <c r="B706" s="217"/>
      <c r="C706" s="216"/>
      <c r="D706" s="216"/>
      <c r="E706" s="216"/>
      <c r="F706" s="218"/>
      <c r="G706" s="114"/>
    </row>
    <row r="707" spans="1:7">
      <c r="A707" s="216"/>
      <c r="B707" s="217"/>
      <c r="C707" s="216"/>
      <c r="D707" s="216"/>
      <c r="E707" s="216"/>
      <c r="F707" s="218"/>
      <c r="G707" s="114"/>
    </row>
    <row r="708" spans="1:7">
      <c r="A708" s="216"/>
      <c r="B708" s="217"/>
      <c r="C708" s="216"/>
      <c r="D708" s="216"/>
      <c r="E708" s="216"/>
      <c r="F708" s="218"/>
      <c r="G708" s="114"/>
    </row>
    <row r="709" spans="1:7">
      <c r="A709" s="216"/>
      <c r="B709" s="217"/>
      <c r="C709" s="216"/>
      <c r="D709" s="216"/>
      <c r="E709" s="216"/>
      <c r="F709" s="218"/>
      <c r="G709" s="114"/>
    </row>
    <row r="710" spans="1:7">
      <c r="A710" s="216"/>
      <c r="B710" s="217"/>
      <c r="C710" s="216"/>
      <c r="D710" s="216"/>
      <c r="E710" s="216"/>
      <c r="F710" s="218"/>
      <c r="G710" s="114"/>
    </row>
    <row r="711" spans="1:7">
      <c r="A711" s="216"/>
      <c r="B711" s="217"/>
      <c r="C711" s="216"/>
      <c r="D711" s="216"/>
      <c r="E711" s="216"/>
      <c r="F711" s="218"/>
      <c r="G711" s="114"/>
    </row>
    <row r="712" spans="1:7">
      <c r="A712" s="216"/>
      <c r="B712" s="217"/>
      <c r="C712" s="216"/>
      <c r="D712" s="216"/>
      <c r="E712" s="216"/>
      <c r="F712" s="218"/>
      <c r="G712" s="114"/>
    </row>
    <row r="713" spans="1:7">
      <c r="A713" s="216"/>
      <c r="B713" s="217"/>
      <c r="C713" s="216"/>
      <c r="D713" s="216"/>
      <c r="E713" s="216"/>
      <c r="F713" s="218"/>
      <c r="G713" s="114"/>
    </row>
    <row r="714" spans="1:7">
      <c r="A714" s="216"/>
      <c r="B714" s="217"/>
      <c r="C714" s="216"/>
      <c r="D714" s="216"/>
      <c r="E714" s="216"/>
      <c r="F714" s="218"/>
      <c r="G714" s="114"/>
    </row>
    <row r="715" spans="1:7">
      <c r="A715" s="216"/>
      <c r="B715" s="217"/>
      <c r="C715" s="216"/>
      <c r="D715" s="216"/>
      <c r="E715" s="216"/>
      <c r="F715" s="218"/>
      <c r="G715" s="114"/>
    </row>
    <row r="716" spans="1:7">
      <c r="A716" s="216"/>
      <c r="B716" s="217"/>
      <c r="C716" s="216"/>
      <c r="D716" s="216"/>
      <c r="E716" s="216"/>
      <c r="F716" s="218"/>
      <c r="G716" s="114"/>
    </row>
    <row r="717" spans="1:7">
      <c r="A717" s="216"/>
      <c r="B717" s="217"/>
      <c r="C717" s="216"/>
      <c r="D717" s="216"/>
      <c r="E717" s="216"/>
      <c r="F717" s="218"/>
      <c r="G717" s="114"/>
    </row>
    <row r="718" spans="1:7">
      <c r="A718" s="216"/>
      <c r="B718" s="217"/>
      <c r="C718" s="216"/>
      <c r="D718" s="216"/>
      <c r="E718" s="216"/>
      <c r="F718" s="218"/>
      <c r="G718" s="114"/>
    </row>
    <row r="719" spans="1:7">
      <c r="A719" s="216"/>
      <c r="B719" s="217"/>
      <c r="C719" s="216"/>
      <c r="D719" s="216"/>
      <c r="E719" s="216"/>
      <c r="F719" s="218"/>
      <c r="G719" s="114"/>
    </row>
    <row r="720" spans="1:7">
      <c r="A720" s="216"/>
      <c r="B720" s="217"/>
      <c r="C720" s="216"/>
      <c r="D720" s="216"/>
      <c r="E720" s="216"/>
      <c r="F720" s="218"/>
      <c r="G720" s="114"/>
    </row>
    <row r="721" spans="1:7">
      <c r="A721" s="216"/>
      <c r="B721" s="217"/>
      <c r="C721" s="216"/>
      <c r="D721" s="216"/>
      <c r="E721" s="216"/>
      <c r="F721" s="218"/>
      <c r="G721" s="114"/>
    </row>
    <row r="722" spans="1:7">
      <c r="A722" s="216"/>
      <c r="B722" s="217"/>
      <c r="C722" s="216"/>
      <c r="D722" s="216"/>
      <c r="E722" s="216"/>
      <c r="F722" s="218"/>
      <c r="G722" s="114"/>
    </row>
    <row r="723" spans="1:7">
      <c r="A723" s="216"/>
      <c r="B723" s="217"/>
      <c r="C723" s="216"/>
      <c r="D723" s="216"/>
      <c r="E723" s="216"/>
      <c r="F723" s="218"/>
      <c r="G723" s="114"/>
    </row>
    <row r="724" spans="1:7">
      <c r="A724" s="216"/>
      <c r="B724" s="217"/>
      <c r="C724" s="216"/>
      <c r="D724" s="216"/>
      <c r="E724" s="216"/>
      <c r="F724" s="218"/>
      <c r="G724" s="114"/>
    </row>
    <row r="725" spans="1:7">
      <c r="A725" s="216"/>
      <c r="B725" s="217"/>
      <c r="C725" s="216"/>
      <c r="D725" s="216"/>
      <c r="E725" s="216"/>
      <c r="F725" s="218"/>
      <c r="G725" s="114"/>
    </row>
    <row r="726" spans="1:7">
      <c r="A726" s="216"/>
      <c r="B726" s="217"/>
      <c r="C726" s="216"/>
      <c r="D726" s="216"/>
      <c r="E726" s="216"/>
      <c r="F726" s="218"/>
      <c r="G726" s="114"/>
    </row>
    <row r="727" spans="1:7">
      <c r="A727" s="216"/>
      <c r="B727" s="217"/>
      <c r="C727" s="216"/>
      <c r="D727" s="216"/>
      <c r="E727" s="216"/>
      <c r="F727" s="218"/>
      <c r="G727" s="114"/>
    </row>
    <row r="728" spans="1:7">
      <c r="A728" s="216"/>
      <c r="B728" s="217"/>
      <c r="C728" s="216"/>
      <c r="D728" s="216"/>
      <c r="E728" s="216"/>
      <c r="F728" s="218"/>
      <c r="G728" s="114"/>
    </row>
    <row r="729" spans="1:7">
      <c r="A729" s="216"/>
      <c r="B729" s="217"/>
      <c r="C729" s="216"/>
      <c r="D729" s="216"/>
      <c r="E729" s="216"/>
      <c r="F729" s="218"/>
      <c r="G729" s="114"/>
    </row>
    <row r="730" spans="1:7">
      <c r="A730" s="216"/>
      <c r="B730" s="217"/>
      <c r="C730" s="216"/>
      <c r="D730" s="216"/>
      <c r="E730" s="216"/>
      <c r="F730" s="218"/>
      <c r="G730" s="114"/>
    </row>
    <row r="731" spans="1:7">
      <c r="A731" s="216"/>
      <c r="B731" s="217"/>
      <c r="C731" s="216"/>
      <c r="D731" s="216"/>
      <c r="E731" s="216"/>
      <c r="F731" s="218"/>
      <c r="G731" s="114"/>
    </row>
    <row r="732" spans="1:7">
      <c r="A732" s="216"/>
      <c r="B732" s="217"/>
      <c r="C732" s="216"/>
      <c r="D732" s="216"/>
      <c r="E732" s="216"/>
      <c r="F732" s="218"/>
      <c r="G732" s="114"/>
    </row>
    <row r="733" spans="1:7">
      <c r="A733" s="216"/>
      <c r="B733" s="217"/>
      <c r="C733" s="216"/>
      <c r="D733" s="216"/>
      <c r="E733" s="216"/>
      <c r="F733" s="218"/>
      <c r="G733" s="114"/>
    </row>
    <row r="734" spans="1:7">
      <c r="A734" s="216"/>
      <c r="B734" s="217"/>
      <c r="C734" s="216"/>
      <c r="D734" s="216"/>
      <c r="E734" s="216"/>
      <c r="F734" s="218"/>
      <c r="G734" s="114"/>
    </row>
    <row r="735" spans="1:7">
      <c r="A735" s="216"/>
      <c r="B735" s="217"/>
      <c r="C735" s="216"/>
      <c r="D735" s="216"/>
      <c r="E735" s="216"/>
      <c r="F735" s="218"/>
      <c r="G735" s="114"/>
    </row>
    <row r="736" spans="1:7">
      <c r="A736" s="216"/>
      <c r="B736" s="217"/>
      <c r="C736" s="216"/>
      <c r="D736" s="216"/>
      <c r="E736" s="216"/>
      <c r="F736" s="218"/>
      <c r="G736" s="114"/>
    </row>
    <row r="737" spans="1:7">
      <c r="A737" s="216"/>
      <c r="B737" s="217"/>
      <c r="C737" s="216"/>
      <c r="D737" s="216"/>
      <c r="E737" s="216"/>
      <c r="F737" s="218"/>
      <c r="G737" s="114"/>
    </row>
    <row r="738" spans="1:7">
      <c r="A738" s="216"/>
      <c r="B738" s="217"/>
      <c r="C738" s="216"/>
      <c r="D738" s="216"/>
      <c r="E738" s="216"/>
      <c r="F738" s="218"/>
      <c r="G738" s="114"/>
    </row>
    <row r="739" spans="1:7">
      <c r="A739" s="216"/>
      <c r="B739" s="217"/>
      <c r="C739" s="216"/>
      <c r="D739" s="216"/>
      <c r="E739" s="216"/>
      <c r="F739" s="218"/>
      <c r="G739" s="114"/>
    </row>
    <row r="740" spans="1:7">
      <c r="A740" s="216"/>
      <c r="B740" s="217"/>
      <c r="C740" s="216"/>
      <c r="D740" s="216"/>
      <c r="E740" s="216"/>
      <c r="F740" s="218"/>
      <c r="G740" s="114"/>
    </row>
    <row r="741" spans="1:7">
      <c r="A741" s="216"/>
      <c r="B741" s="217"/>
      <c r="C741" s="216"/>
      <c r="D741" s="216"/>
      <c r="E741" s="216"/>
      <c r="F741" s="218"/>
      <c r="G741" s="114"/>
    </row>
    <row r="742" spans="1:7">
      <c r="A742" s="216"/>
      <c r="B742" s="217"/>
      <c r="C742" s="216"/>
      <c r="D742" s="216"/>
      <c r="E742" s="216"/>
      <c r="F742" s="218"/>
      <c r="G742" s="114"/>
    </row>
    <row r="743" spans="1:7">
      <c r="A743" s="216"/>
      <c r="B743" s="217"/>
      <c r="C743" s="216"/>
      <c r="D743" s="216"/>
      <c r="E743" s="216"/>
      <c r="F743" s="218"/>
      <c r="G743" s="114"/>
    </row>
    <row r="744" spans="1:7">
      <c r="A744" s="216"/>
      <c r="B744" s="217"/>
      <c r="C744" s="216"/>
      <c r="D744" s="216"/>
      <c r="E744" s="216"/>
      <c r="F744" s="218"/>
      <c r="G744" s="114"/>
    </row>
    <row r="745" spans="1:7">
      <c r="A745" s="216"/>
      <c r="B745" s="217"/>
      <c r="C745" s="216"/>
      <c r="D745" s="216"/>
      <c r="E745" s="216"/>
      <c r="F745" s="218"/>
      <c r="G745" s="114"/>
    </row>
    <row r="746" spans="1:7">
      <c r="A746" s="216"/>
      <c r="B746" s="217"/>
      <c r="C746" s="216"/>
      <c r="D746" s="216"/>
      <c r="E746" s="216"/>
      <c r="F746" s="218"/>
      <c r="G746" s="114"/>
    </row>
    <row r="747" spans="1:7">
      <c r="A747" s="216"/>
      <c r="B747" s="217"/>
      <c r="C747" s="216"/>
      <c r="D747" s="216"/>
      <c r="E747" s="216"/>
      <c r="F747" s="218"/>
      <c r="G747" s="114"/>
    </row>
    <row r="748" spans="1:7">
      <c r="A748" s="216"/>
      <c r="B748" s="217"/>
      <c r="C748" s="216"/>
      <c r="D748" s="216"/>
      <c r="E748" s="216"/>
      <c r="F748" s="218"/>
      <c r="G748" s="114"/>
    </row>
    <row r="749" spans="1:7">
      <c r="A749" s="216"/>
      <c r="B749" s="217"/>
      <c r="C749" s="216"/>
      <c r="D749" s="216"/>
      <c r="E749" s="216"/>
      <c r="F749" s="218"/>
      <c r="G749" s="114"/>
    </row>
    <row r="750" spans="1:7">
      <c r="A750" s="216"/>
      <c r="B750" s="217"/>
      <c r="C750" s="216"/>
      <c r="D750" s="216"/>
      <c r="E750" s="216"/>
      <c r="F750" s="218"/>
      <c r="G750" s="114"/>
    </row>
    <row r="751" spans="1:7">
      <c r="A751" s="216"/>
      <c r="B751" s="217"/>
      <c r="C751" s="216"/>
      <c r="D751" s="216"/>
      <c r="E751" s="216"/>
      <c r="F751" s="218"/>
      <c r="G751" s="114"/>
    </row>
    <row r="752" spans="1:7">
      <c r="A752" s="216"/>
      <c r="B752" s="217"/>
      <c r="C752" s="216"/>
      <c r="D752" s="216"/>
      <c r="E752" s="216"/>
      <c r="F752" s="218"/>
      <c r="G752" s="114"/>
    </row>
    <row r="753" spans="1:7">
      <c r="A753" s="216"/>
      <c r="B753" s="217"/>
      <c r="C753" s="216"/>
      <c r="D753" s="216"/>
      <c r="E753" s="216"/>
      <c r="F753" s="218"/>
      <c r="G753" s="114"/>
    </row>
    <row r="754" spans="1:7">
      <c r="A754" s="216"/>
      <c r="B754" s="217"/>
      <c r="C754" s="216"/>
      <c r="D754" s="216"/>
      <c r="E754" s="216"/>
      <c r="F754" s="218"/>
      <c r="G754" s="114"/>
    </row>
    <row r="755" spans="1:7">
      <c r="A755" s="216"/>
      <c r="B755" s="217"/>
      <c r="C755" s="216"/>
      <c r="D755" s="216"/>
      <c r="E755" s="216"/>
      <c r="F755" s="218"/>
      <c r="G755" s="114"/>
    </row>
    <row r="756" spans="1:7">
      <c r="A756" s="216"/>
      <c r="B756" s="217"/>
      <c r="C756" s="216"/>
      <c r="D756" s="216"/>
      <c r="E756" s="216"/>
      <c r="F756" s="218"/>
      <c r="G756" s="114"/>
    </row>
    <row r="757" spans="1:7">
      <c r="A757" s="216"/>
      <c r="B757" s="217"/>
      <c r="C757" s="216"/>
      <c r="D757" s="216"/>
      <c r="E757" s="216"/>
      <c r="F757" s="218"/>
      <c r="G757" s="114"/>
    </row>
    <row r="758" spans="1:7">
      <c r="A758" s="216"/>
      <c r="B758" s="217"/>
      <c r="C758" s="216"/>
      <c r="D758" s="216"/>
      <c r="E758" s="216"/>
      <c r="F758" s="218"/>
      <c r="G758" s="114"/>
    </row>
    <row r="759" spans="1:7">
      <c r="A759" s="216"/>
      <c r="B759" s="217"/>
      <c r="C759" s="216"/>
      <c r="D759" s="216"/>
      <c r="E759" s="216"/>
      <c r="F759" s="218"/>
      <c r="G759" s="114"/>
    </row>
    <row r="760" spans="1:7">
      <c r="A760" s="216"/>
      <c r="B760" s="217"/>
      <c r="C760" s="216"/>
      <c r="D760" s="216"/>
      <c r="E760" s="216"/>
      <c r="F760" s="218"/>
      <c r="G760" s="114"/>
    </row>
    <row r="761" spans="1:7">
      <c r="A761" s="216"/>
      <c r="B761" s="217"/>
      <c r="C761" s="216"/>
      <c r="D761" s="216"/>
      <c r="E761" s="216"/>
      <c r="F761" s="218"/>
      <c r="G761" s="114"/>
    </row>
    <row r="762" spans="1:7">
      <c r="A762" s="216"/>
      <c r="B762" s="217"/>
      <c r="C762" s="216"/>
      <c r="D762" s="216"/>
      <c r="E762" s="216"/>
      <c r="F762" s="218"/>
      <c r="G762" s="114"/>
    </row>
    <row r="763" spans="1:7">
      <c r="A763" s="216"/>
      <c r="B763" s="217"/>
      <c r="C763" s="216"/>
      <c r="D763" s="216"/>
      <c r="E763" s="216"/>
      <c r="F763" s="218"/>
      <c r="G763" s="114"/>
    </row>
    <row r="764" spans="1:7">
      <c r="A764" s="216"/>
      <c r="B764" s="217"/>
      <c r="C764" s="216"/>
      <c r="D764" s="216"/>
      <c r="E764" s="216"/>
      <c r="F764" s="218"/>
      <c r="G764" s="114"/>
    </row>
    <row r="765" spans="1:7">
      <c r="A765" s="216"/>
      <c r="B765" s="217"/>
      <c r="C765" s="216"/>
      <c r="D765" s="216"/>
      <c r="E765" s="216"/>
      <c r="F765" s="218"/>
      <c r="G765" s="114"/>
    </row>
    <row r="766" spans="1:7">
      <c r="A766" s="216"/>
      <c r="B766" s="217"/>
      <c r="C766" s="216"/>
      <c r="D766" s="216"/>
      <c r="E766" s="216"/>
      <c r="F766" s="218"/>
      <c r="G766" s="114"/>
    </row>
    <row r="767" spans="1:7">
      <c r="A767" s="216"/>
      <c r="B767" s="217"/>
      <c r="C767" s="216"/>
      <c r="D767" s="216"/>
      <c r="E767" s="216"/>
      <c r="F767" s="218"/>
      <c r="G767" s="114"/>
    </row>
    <row r="768" spans="1:7">
      <c r="A768" s="216"/>
      <c r="B768" s="217"/>
      <c r="C768" s="216"/>
      <c r="D768" s="216"/>
      <c r="E768" s="216"/>
      <c r="F768" s="218"/>
      <c r="G768" s="114"/>
    </row>
    <row r="769" spans="1:7">
      <c r="A769" s="216"/>
      <c r="B769" s="217"/>
      <c r="C769" s="216"/>
      <c r="D769" s="216"/>
      <c r="E769" s="216"/>
      <c r="F769" s="218"/>
      <c r="G769" s="114"/>
    </row>
    <row r="770" spans="1:7">
      <c r="A770" s="216"/>
      <c r="B770" s="217"/>
      <c r="C770" s="216"/>
      <c r="D770" s="216"/>
      <c r="E770" s="216"/>
      <c r="F770" s="218"/>
      <c r="G770" s="114"/>
    </row>
    <row r="771" spans="1:7">
      <c r="A771" s="216"/>
      <c r="B771" s="217"/>
      <c r="C771" s="216"/>
      <c r="D771" s="216"/>
      <c r="E771" s="216"/>
      <c r="F771" s="218"/>
      <c r="G771" s="114"/>
    </row>
    <row r="772" spans="1:7">
      <c r="A772" s="216"/>
      <c r="B772" s="217"/>
      <c r="C772" s="216"/>
      <c r="D772" s="216"/>
      <c r="E772" s="216"/>
      <c r="F772" s="218"/>
      <c r="G772" s="114"/>
    </row>
    <row r="773" spans="1:7">
      <c r="A773" s="216"/>
      <c r="B773" s="217"/>
      <c r="C773" s="216"/>
      <c r="D773" s="216"/>
      <c r="E773" s="216"/>
      <c r="F773" s="218"/>
      <c r="G773" s="114"/>
    </row>
    <row r="774" spans="1:7">
      <c r="A774" s="216"/>
      <c r="B774" s="217"/>
      <c r="C774" s="216"/>
      <c r="D774" s="216"/>
      <c r="E774" s="216"/>
      <c r="F774" s="218"/>
      <c r="G774" s="114"/>
    </row>
    <row r="775" spans="1:7">
      <c r="A775" s="216"/>
      <c r="B775" s="217"/>
      <c r="C775" s="216"/>
      <c r="D775" s="216"/>
      <c r="E775" s="216"/>
      <c r="F775" s="218"/>
      <c r="G775" s="114"/>
    </row>
    <row r="776" spans="1:7">
      <c r="A776" s="216"/>
      <c r="B776" s="217"/>
      <c r="C776" s="216"/>
      <c r="D776" s="216"/>
      <c r="E776" s="216"/>
      <c r="F776" s="218"/>
      <c r="G776" s="114"/>
    </row>
    <row r="777" spans="1:7">
      <c r="A777" s="216"/>
      <c r="B777" s="217"/>
      <c r="C777" s="216"/>
      <c r="D777" s="216"/>
      <c r="E777" s="216"/>
      <c r="F777" s="218"/>
      <c r="G777" s="114"/>
    </row>
    <row r="778" spans="1:7">
      <c r="A778" s="216"/>
      <c r="B778" s="217"/>
      <c r="C778" s="216"/>
      <c r="D778" s="216"/>
      <c r="E778" s="216"/>
      <c r="F778" s="218"/>
      <c r="G778" s="114"/>
    </row>
    <row r="779" spans="1:7">
      <c r="A779" s="216"/>
      <c r="B779" s="217"/>
      <c r="C779" s="216"/>
      <c r="D779" s="216"/>
      <c r="E779" s="216"/>
      <c r="F779" s="218"/>
      <c r="G779" s="114"/>
    </row>
    <row r="780" spans="1:7">
      <c r="A780" s="216"/>
      <c r="B780" s="217"/>
      <c r="C780" s="216"/>
      <c r="D780" s="216"/>
      <c r="E780" s="216"/>
      <c r="F780" s="218"/>
      <c r="G780" s="114"/>
    </row>
    <row r="781" spans="1:7">
      <c r="A781" s="216"/>
      <c r="B781" s="217"/>
      <c r="C781" s="216"/>
      <c r="D781" s="216"/>
      <c r="E781" s="216"/>
      <c r="F781" s="218"/>
      <c r="G781" s="114"/>
    </row>
    <row r="782" spans="1:7">
      <c r="A782" s="216"/>
      <c r="B782" s="217"/>
      <c r="C782" s="216"/>
      <c r="D782" s="216"/>
      <c r="E782" s="216"/>
      <c r="F782" s="218"/>
      <c r="G782" s="114"/>
    </row>
    <row r="783" spans="1:7">
      <c r="A783" s="216"/>
      <c r="B783" s="217"/>
      <c r="C783" s="216"/>
      <c r="D783" s="216"/>
      <c r="E783" s="216"/>
      <c r="F783" s="218"/>
      <c r="G783" s="114"/>
    </row>
    <row r="784" spans="1:7">
      <c r="A784" s="216"/>
      <c r="B784" s="217"/>
      <c r="C784" s="216"/>
      <c r="D784" s="216"/>
      <c r="E784" s="216"/>
      <c r="F784" s="218"/>
      <c r="G784" s="114"/>
    </row>
    <row r="785" spans="1:7">
      <c r="A785" s="216"/>
      <c r="B785" s="217"/>
      <c r="C785" s="216"/>
      <c r="D785" s="216"/>
      <c r="E785" s="216"/>
      <c r="F785" s="218"/>
      <c r="G785" s="114"/>
    </row>
    <row r="786" spans="1:7">
      <c r="A786" s="216"/>
      <c r="B786" s="217"/>
      <c r="C786" s="216"/>
      <c r="D786" s="216"/>
      <c r="E786" s="216"/>
      <c r="F786" s="218"/>
      <c r="G786" s="114"/>
    </row>
    <row r="787" spans="1:7">
      <c r="A787" s="216"/>
      <c r="B787" s="217"/>
      <c r="C787" s="216"/>
      <c r="D787" s="216"/>
      <c r="E787" s="216"/>
      <c r="F787" s="218"/>
      <c r="G787" s="114"/>
    </row>
    <row r="788" spans="1:7">
      <c r="A788" s="216"/>
      <c r="B788" s="217"/>
      <c r="C788" s="216"/>
      <c r="D788" s="216"/>
      <c r="E788" s="216"/>
      <c r="F788" s="218"/>
      <c r="G788" s="114"/>
    </row>
    <row r="789" spans="1:7">
      <c r="A789" s="216"/>
      <c r="B789" s="217"/>
      <c r="C789" s="216"/>
      <c r="D789" s="216"/>
      <c r="E789" s="216"/>
      <c r="F789" s="218"/>
      <c r="G789" s="114"/>
    </row>
    <row r="790" spans="1:7">
      <c r="A790" s="216"/>
      <c r="B790" s="217"/>
      <c r="C790" s="216"/>
      <c r="D790" s="216"/>
      <c r="E790" s="216"/>
      <c r="F790" s="218"/>
      <c r="G790" s="114"/>
    </row>
    <row r="791" spans="1:7">
      <c r="A791" s="216"/>
      <c r="B791" s="217"/>
      <c r="C791" s="216"/>
      <c r="D791" s="216"/>
      <c r="E791" s="216"/>
      <c r="F791" s="218"/>
      <c r="G791" s="114"/>
    </row>
    <row r="792" spans="1:7">
      <c r="A792" s="216"/>
      <c r="B792" s="217"/>
      <c r="C792" s="216"/>
      <c r="D792" s="216"/>
      <c r="E792" s="216"/>
      <c r="F792" s="218"/>
      <c r="G792" s="114"/>
    </row>
    <row r="793" spans="1:7">
      <c r="A793" s="216"/>
      <c r="B793" s="217"/>
      <c r="C793" s="216"/>
      <c r="D793" s="216"/>
      <c r="E793" s="216"/>
      <c r="F793" s="218"/>
      <c r="G793" s="114"/>
    </row>
    <row r="794" spans="1:7">
      <c r="A794" s="216"/>
      <c r="B794" s="217"/>
      <c r="C794" s="216"/>
      <c r="D794" s="216"/>
      <c r="E794" s="216"/>
      <c r="F794" s="218"/>
      <c r="G794" s="114"/>
    </row>
    <row r="795" spans="1:7">
      <c r="A795" s="216"/>
      <c r="B795" s="217"/>
      <c r="C795" s="216"/>
      <c r="D795" s="216"/>
      <c r="E795" s="216"/>
      <c r="F795" s="218"/>
      <c r="G795" s="114"/>
    </row>
    <row r="796" spans="1:7">
      <c r="A796" s="216"/>
      <c r="B796" s="217"/>
      <c r="C796" s="216"/>
      <c r="D796" s="216"/>
      <c r="E796" s="216"/>
      <c r="F796" s="218"/>
      <c r="G796" s="114"/>
    </row>
    <row r="797" spans="1:7">
      <c r="A797" s="216"/>
      <c r="B797" s="217"/>
      <c r="C797" s="216"/>
      <c r="D797" s="216"/>
      <c r="E797" s="216"/>
      <c r="F797" s="218"/>
      <c r="G797" s="114"/>
    </row>
    <row r="798" spans="1:7">
      <c r="A798" s="216"/>
      <c r="B798" s="217"/>
      <c r="C798" s="216"/>
      <c r="D798" s="216"/>
      <c r="E798" s="216"/>
      <c r="F798" s="218"/>
      <c r="G798" s="114"/>
    </row>
    <row r="799" spans="1:7">
      <c r="A799" s="216"/>
      <c r="B799" s="217"/>
      <c r="C799" s="216"/>
      <c r="D799" s="216"/>
      <c r="E799" s="216"/>
      <c r="F799" s="218"/>
      <c r="G799" s="114"/>
    </row>
    <row r="800" spans="1:7">
      <c r="A800" s="216"/>
      <c r="B800" s="217"/>
      <c r="C800" s="216"/>
      <c r="D800" s="216"/>
      <c r="E800" s="216"/>
      <c r="F800" s="218"/>
      <c r="G800" s="114"/>
    </row>
    <row r="801" spans="1:7">
      <c r="A801" s="216"/>
      <c r="B801" s="217"/>
      <c r="C801" s="216"/>
      <c r="D801" s="216"/>
      <c r="E801" s="216"/>
      <c r="F801" s="218"/>
      <c r="G801" s="114"/>
    </row>
    <row r="802" spans="1:7">
      <c r="A802" s="216"/>
      <c r="B802" s="217"/>
      <c r="C802" s="216"/>
      <c r="D802" s="216"/>
      <c r="E802" s="216"/>
      <c r="F802" s="218"/>
      <c r="G802" s="114"/>
    </row>
    <row r="803" spans="1:7">
      <c r="A803" s="216"/>
      <c r="B803" s="217"/>
      <c r="C803" s="216"/>
      <c r="D803" s="216"/>
      <c r="E803" s="216"/>
      <c r="F803" s="218"/>
      <c r="G803" s="114"/>
    </row>
    <row r="804" spans="1:7">
      <c r="A804" s="216"/>
      <c r="B804" s="217"/>
      <c r="C804" s="216"/>
      <c r="D804" s="216"/>
      <c r="E804" s="216"/>
      <c r="F804" s="218"/>
      <c r="G804" s="114"/>
    </row>
    <row r="805" spans="1:7">
      <c r="A805" s="216"/>
      <c r="B805" s="217"/>
      <c r="C805" s="216"/>
      <c r="D805" s="216"/>
      <c r="E805" s="216"/>
      <c r="F805" s="218"/>
      <c r="G805" s="114"/>
    </row>
    <row r="806" spans="1:7">
      <c r="A806" s="216"/>
      <c r="B806" s="217"/>
      <c r="C806" s="216"/>
      <c r="D806" s="216"/>
      <c r="E806" s="216"/>
      <c r="F806" s="218"/>
      <c r="G806" s="114"/>
    </row>
    <row r="807" spans="1:7">
      <c r="A807" s="216"/>
      <c r="B807" s="217"/>
      <c r="C807" s="216"/>
      <c r="D807" s="216"/>
      <c r="E807" s="216"/>
      <c r="F807" s="218"/>
      <c r="G807" s="114"/>
    </row>
    <row r="808" spans="1:7">
      <c r="A808" s="216"/>
      <c r="B808" s="217"/>
      <c r="C808" s="216"/>
      <c r="D808" s="216"/>
      <c r="E808" s="216"/>
      <c r="F808" s="218"/>
      <c r="G808" s="114"/>
    </row>
    <row r="809" spans="1:7">
      <c r="A809" s="216"/>
      <c r="B809" s="217"/>
      <c r="C809" s="216"/>
      <c r="D809" s="216"/>
      <c r="E809" s="216"/>
      <c r="F809" s="218"/>
      <c r="G809" s="114"/>
    </row>
    <row r="810" spans="1:7">
      <c r="A810" s="216"/>
      <c r="B810" s="217"/>
      <c r="C810" s="216"/>
      <c r="D810" s="216"/>
      <c r="E810" s="216"/>
      <c r="F810" s="218"/>
      <c r="G810" s="114"/>
    </row>
    <row r="811" spans="1:7">
      <c r="A811" s="216"/>
      <c r="B811" s="217"/>
      <c r="C811" s="216"/>
      <c r="D811" s="216"/>
      <c r="E811" s="216"/>
      <c r="F811" s="218"/>
      <c r="G811" s="114"/>
    </row>
    <row r="812" spans="1:7">
      <c r="A812" s="216"/>
      <c r="B812" s="217"/>
      <c r="C812" s="216"/>
      <c r="D812" s="216"/>
      <c r="E812" s="216"/>
      <c r="F812" s="218"/>
      <c r="G812" s="114"/>
    </row>
    <row r="813" spans="1:7">
      <c r="A813" s="216"/>
      <c r="B813" s="217"/>
      <c r="C813" s="216"/>
      <c r="D813" s="216"/>
      <c r="E813" s="216"/>
      <c r="F813" s="218"/>
      <c r="G813" s="114"/>
    </row>
    <row r="814" spans="1:7">
      <c r="A814" s="216"/>
      <c r="B814" s="217"/>
      <c r="C814" s="216"/>
      <c r="D814" s="216"/>
      <c r="E814" s="216"/>
      <c r="F814" s="218"/>
      <c r="G814" s="114"/>
    </row>
    <row r="815" spans="1:7">
      <c r="A815" s="216"/>
      <c r="B815" s="217"/>
      <c r="C815" s="216"/>
      <c r="D815" s="216"/>
      <c r="E815" s="216"/>
      <c r="F815" s="218"/>
      <c r="G815" s="114"/>
    </row>
    <row r="816" spans="1:7">
      <c r="A816" s="216"/>
      <c r="B816" s="217"/>
      <c r="C816" s="216"/>
      <c r="D816" s="216"/>
      <c r="E816" s="216"/>
      <c r="F816" s="218"/>
      <c r="G816" s="114"/>
    </row>
    <row r="817" spans="1:7">
      <c r="A817" s="216"/>
      <c r="B817" s="217"/>
      <c r="C817" s="216"/>
      <c r="D817" s="216"/>
      <c r="E817" s="216"/>
      <c r="F817" s="218"/>
      <c r="G817" s="114"/>
    </row>
    <row r="818" spans="1:7">
      <c r="A818" s="216"/>
      <c r="B818" s="217"/>
      <c r="C818" s="216"/>
      <c r="D818" s="216"/>
      <c r="E818" s="216"/>
      <c r="F818" s="218"/>
      <c r="G818" s="114"/>
    </row>
    <row r="819" spans="1:7">
      <c r="A819" s="216"/>
      <c r="B819" s="217"/>
      <c r="C819" s="216"/>
      <c r="D819" s="216"/>
      <c r="E819" s="216"/>
      <c r="F819" s="218"/>
      <c r="G819" s="114"/>
    </row>
    <row r="820" spans="1:7">
      <c r="A820" s="216"/>
      <c r="B820" s="217"/>
      <c r="C820" s="216"/>
      <c r="D820" s="216"/>
      <c r="E820" s="216"/>
      <c r="F820" s="218"/>
      <c r="G820" s="114"/>
    </row>
    <row r="821" spans="1:7">
      <c r="A821" s="216"/>
      <c r="B821" s="217"/>
      <c r="C821" s="216"/>
      <c r="D821" s="216"/>
      <c r="E821" s="216"/>
      <c r="F821" s="218"/>
      <c r="G821" s="114"/>
    </row>
    <row r="822" spans="1:7">
      <c r="A822" s="216"/>
      <c r="B822" s="217"/>
      <c r="C822" s="216"/>
      <c r="D822" s="216"/>
      <c r="E822" s="216"/>
      <c r="F822" s="218"/>
      <c r="G822" s="114"/>
    </row>
    <row r="823" spans="1:7">
      <c r="A823" s="216"/>
      <c r="B823" s="217"/>
      <c r="C823" s="216"/>
      <c r="D823" s="216"/>
      <c r="E823" s="216"/>
      <c r="F823" s="218"/>
      <c r="G823" s="114"/>
    </row>
    <row r="824" spans="1:7">
      <c r="A824" s="216"/>
      <c r="B824" s="217"/>
      <c r="C824" s="216"/>
      <c r="D824" s="216"/>
      <c r="E824" s="216"/>
      <c r="F824" s="218"/>
      <c r="G824" s="114"/>
    </row>
    <row r="825" spans="1:7">
      <c r="A825" s="216"/>
      <c r="B825" s="217"/>
      <c r="C825" s="216"/>
      <c r="D825" s="216"/>
      <c r="E825" s="216"/>
      <c r="F825" s="218"/>
      <c r="G825" s="114"/>
    </row>
    <row r="826" spans="1:7">
      <c r="A826" s="216"/>
      <c r="B826" s="217"/>
      <c r="C826" s="216"/>
      <c r="D826" s="216"/>
      <c r="E826" s="216"/>
      <c r="F826" s="218"/>
      <c r="G826" s="114"/>
    </row>
    <row r="827" spans="1:7">
      <c r="A827" s="216"/>
      <c r="B827" s="217"/>
      <c r="C827" s="216"/>
      <c r="D827" s="216"/>
      <c r="E827" s="216"/>
      <c r="F827" s="218"/>
      <c r="G827" s="114"/>
    </row>
    <row r="828" spans="1:7">
      <c r="A828" s="216"/>
      <c r="B828" s="217"/>
      <c r="C828" s="216"/>
      <c r="D828" s="216"/>
      <c r="E828" s="216"/>
      <c r="F828" s="218"/>
      <c r="G828" s="114"/>
    </row>
    <row r="829" spans="1:7">
      <c r="A829" s="216"/>
      <c r="B829" s="217"/>
      <c r="C829" s="216"/>
      <c r="D829" s="216"/>
      <c r="E829" s="216"/>
      <c r="F829" s="218"/>
      <c r="G829" s="114"/>
    </row>
    <row r="830" spans="1:7">
      <c r="A830" s="216"/>
      <c r="B830" s="217"/>
      <c r="C830" s="216"/>
      <c r="D830" s="216"/>
      <c r="E830" s="216"/>
      <c r="F830" s="218"/>
      <c r="G830" s="114"/>
    </row>
    <row r="831" spans="1:7">
      <c r="A831" s="216"/>
      <c r="B831" s="217"/>
      <c r="C831" s="216"/>
      <c r="D831" s="216"/>
      <c r="E831" s="216"/>
      <c r="F831" s="218"/>
      <c r="G831" s="114"/>
    </row>
    <row r="832" spans="1:7">
      <c r="A832" s="216"/>
      <c r="B832" s="217"/>
      <c r="C832" s="216"/>
      <c r="D832" s="216"/>
      <c r="E832" s="216"/>
      <c r="F832" s="218"/>
      <c r="G832" s="114"/>
    </row>
    <row r="833" spans="1:7">
      <c r="A833" s="216"/>
      <c r="B833" s="217"/>
      <c r="C833" s="216"/>
      <c r="D833" s="216"/>
      <c r="E833" s="216"/>
      <c r="F833" s="218"/>
      <c r="G833" s="114"/>
    </row>
    <row r="834" spans="1:7">
      <c r="A834" s="216"/>
      <c r="B834" s="217"/>
      <c r="C834" s="216"/>
      <c r="D834" s="216"/>
      <c r="E834" s="216"/>
      <c r="F834" s="218"/>
      <c r="G834" s="114"/>
    </row>
    <row r="835" spans="1:7">
      <c r="A835" s="216"/>
      <c r="B835" s="217"/>
      <c r="C835" s="216"/>
      <c r="D835" s="216"/>
      <c r="E835" s="216"/>
      <c r="F835" s="218"/>
      <c r="G835" s="114"/>
    </row>
    <row r="836" spans="1:7">
      <c r="A836" s="216"/>
      <c r="B836" s="217"/>
      <c r="C836" s="216"/>
      <c r="D836" s="216"/>
      <c r="E836" s="216"/>
      <c r="F836" s="218"/>
      <c r="G836" s="114"/>
    </row>
    <row r="837" spans="1:7">
      <c r="A837" s="216"/>
      <c r="B837" s="217"/>
      <c r="C837" s="216"/>
      <c r="D837" s="216"/>
      <c r="E837" s="216"/>
      <c r="F837" s="218"/>
      <c r="G837" s="114"/>
    </row>
    <row r="838" spans="1:7">
      <c r="A838" s="216"/>
      <c r="B838" s="217"/>
      <c r="C838" s="216"/>
      <c r="D838" s="216"/>
      <c r="E838" s="216"/>
      <c r="F838" s="218"/>
      <c r="G838" s="114"/>
    </row>
    <row r="839" spans="1:7">
      <c r="A839" s="216"/>
      <c r="B839" s="217"/>
      <c r="C839" s="216"/>
      <c r="D839" s="216"/>
      <c r="E839" s="216"/>
      <c r="F839" s="218"/>
      <c r="G839" s="114"/>
    </row>
    <row r="840" spans="1:7">
      <c r="A840" s="216"/>
      <c r="B840" s="217"/>
      <c r="C840" s="216"/>
      <c r="D840" s="216"/>
      <c r="E840" s="216"/>
      <c r="F840" s="218"/>
      <c r="G840" s="114"/>
    </row>
    <row r="841" spans="1:7">
      <c r="A841" s="216"/>
      <c r="B841" s="217"/>
      <c r="C841" s="216"/>
      <c r="D841" s="216"/>
      <c r="E841" s="216"/>
      <c r="F841" s="218"/>
      <c r="G841" s="114"/>
    </row>
    <row r="842" spans="1:7">
      <c r="A842" s="216"/>
      <c r="B842" s="217"/>
      <c r="C842" s="216"/>
      <c r="D842" s="216"/>
      <c r="E842" s="216"/>
      <c r="F842" s="218"/>
      <c r="G842" s="114"/>
    </row>
    <row r="843" spans="1:7">
      <c r="A843" s="216"/>
      <c r="B843" s="217"/>
      <c r="C843" s="216"/>
      <c r="D843" s="216"/>
      <c r="E843" s="216"/>
      <c r="F843" s="218"/>
      <c r="G843" s="114"/>
    </row>
    <row r="844" spans="1:7">
      <c r="A844" s="216"/>
      <c r="B844" s="217"/>
      <c r="C844" s="216"/>
      <c r="D844" s="216"/>
      <c r="E844" s="216"/>
      <c r="F844" s="218"/>
      <c r="G844" s="114"/>
    </row>
    <row r="845" spans="1:7">
      <c r="A845" s="216"/>
      <c r="B845" s="217"/>
      <c r="C845" s="216"/>
      <c r="D845" s="216"/>
      <c r="E845" s="216"/>
      <c r="F845" s="218"/>
      <c r="G845" s="114"/>
    </row>
    <row r="846" spans="1:7">
      <c r="A846" s="216"/>
      <c r="B846" s="217"/>
      <c r="C846" s="216"/>
      <c r="D846" s="216"/>
      <c r="E846" s="216"/>
      <c r="F846" s="218"/>
      <c r="G846" s="114"/>
    </row>
    <row r="847" spans="1:7">
      <c r="A847" s="216"/>
      <c r="B847" s="217"/>
      <c r="C847" s="216"/>
      <c r="D847" s="216"/>
      <c r="E847" s="216"/>
      <c r="F847" s="218"/>
      <c r="G847" s="114"/>
    </row>
    <row r="848" spans="1:7">
      <c r="A848" s="216"/>
      <c r="B848" s="217"/>
      <c r="C848" s="216"/>
      <c r="D848" s="216"/>
      <c r="E848" s="216"/>
      <c r="F848" s="218"/>
      <c r="G848" s="114"/>
    </row>
    <row r="849" spans="1:7">
      <c r="A849" s="216"/>
      <c r="B849" s="217"/>
      <c r="C849" s="216"/>
      <c r="D849" s="216"/>
      <c r="E849" s="216"/>
      <c r="F849" s="218"/>
      <c r="G849" s="114"/>
    </row>
    <row r="850" spans="1:7">
      <c r="A850" s="216"/>
      <c r="B850" s="217"/>
      <c r="C850" s="216"/>
      <c r="D850" s="216"/>
      <c r="E850" s="216"/>
      <c r="F850" s="218"/>
      <c r="G850" s="114"/>
    </row>
    <row r="851" spans="1:7">
      <c r="A851" s="216"/>
      <c r="B851" s="217"/>
      <c r="C851" s="216"/>
      <c r="D851" s="216"/>
      <c r="E851" s="216"/>
      <c r="F851" s="218"/>
      <c r="G851" s="114"/>
    </row>
    <row r="852" spans="1:7">
      <c r="A852" s="216"/>
      <c r="B852" s="217"/>
      <c r="C852" s="216"/>
      <c r="D852" s="216"/>
      <c r="E852" s="216"/>
      <c r="F852" s="218"/>
      <c r="G852" s="114"/>
    </row>
    <row r="853" spans="1:7">
      <c r="A853" s="216"/>
      <c r="B853" s="217"/>
      <c r="C853" s="216"/>
      <c r="D853" s="216"/>
      <c r="E853" s="216"/>
      <c r="F853" s="218"/>
      <c r="G853" s="114"/>
    </row>
    <row r="854" spans="1:7">
      <c r="A854" s="216"/>
      <c r="B854" s="217"/>
      <c r="C854" s="216"/>
      <c r="D854" s="216"/>
      <c r="E854" s="216"/>
      <c r="F854" s="218"/>
      <c r="G854" s="114"/>
    </row>
    <row r="855" spans="1:7">
      <c r="A855" s="216"/>
      <c r="B855" s="217"/>
      <c r="C855" s="216"/>
      <c r="D855" s="216"/>
      <c r="E855" s="216"/>
      <c r="F855" s="218"/>
      <c r="G855" s="114"/>
    </row>
    <row r="856" spans="1:7">
      <c r="A856" s="216"/>
      <c r="B856" s="217"/>
      <c r="C856" s="216"/>
      <c r="D856" s="216"/>
      <c r="E856" s="216"/>
      <c r="F856" s="218"/>
      <c r="G856" s="114"/>
    </row>
    <row r="857" spans="1:7">
      <c r="A857" s="216"/>
      <c r="B857" s="217"/>
      <c r="C857" s="216"/>
      <c r="D857" s="216"/>
      <c r="E857" s="216"/>
      <c r="F857" s="218"/>
      <c r="G857" s="114"/>
    </row>
    <row r="858" spans="1:7">
      <c r="A858" s="216"/>
      <c r="B858" s="217"/>
      <c r="C858" s="216"/>
      <c r="D858" s="216"/>
      <c r="E858" s="216"/>
      <c r="F858" s="218"/>
      <c r="G858" s="114"/>
    </row>
    <row r="859" spans="1:7">
      <c r="A859" s="216"/>
      <c r="B859" s="217"/>
      <c r="C859" s="216"/>
      <c r="D859" s="216"/>
      <c r="E859" s="216"/>
      <c r="F859" s="218"/>
      <c r="G859" s="114"/>
    </row>
    <row r="860" spans="1:7">
      <c r="A860" s="216"/>
      <c r="B860" s="217"/>
      <c r="C860" s="216"/>
      <c r="D860" s="216"/>
      <c r="E860" s="216"/>
      <c r="F860" s="218"/>
      <c r="G860" s="114"/>
    </row>
    <row r="861" spans="1:7">
      <c r="A861" s="216"/>
      <c r="B861" s="217"/>
      <c r="C861" s="216"/>
      <c r="D861" s="216"/>
      <c r="E861" s="216"/>
      <c r="F861" s="218"/>
      <c r="G861" s="114"/>
    </row>
    <row r="862" spans="1:7">
      <c r="A862" s="216"/>
      <c r="B862" s="217"/>
      <c r="C862" s="216"/>
      <c r="D862" s="216"/>
      <c r="E862" s="216"/>
      <c r="F862" s="218"/>
      <c r="G862" s="114"/>
    </row>
    <row r="863" spans="1:7">
      <c r="A863" s="216"/>
      <c r="B863" s="217"/>
      <c r="C863" s="216"/>
      <c r="D863" s="216"/>
      <c r="E863" s="216"/>
      <c r="F863" s="218"/>
      <c r="G863" s="114"/>
    </row>
    <row r="864" spans="1:7">
      <c r="A864" s="216"/>
      <c r="B864" s="217"/>
      <c r="C864" s="216"/>
      <c r="D864" s="216"/>
      <c r="E864" s="216"/>
      <c r="F864" s="218"/>
      <c r="G864" s="114"/>
    </row>
    <row r="865" spans="1:7">
      <c r="A865" s="216"/>
      <c r="B865" s="217"/>
      <c r="C865" s="216"/>
      <c r="D865" s="216"/>
      <c r="E865" s="216"/>
      <c r="F865" s="218"/>
      <c r="G865" s="114"/>
    </row>
    <row r="866" spans="1:7">
      <c r="A866" s="216"/>
      <c r="B866" s="217"/>
      <c r="C866" s="216"/>
      <c r="D866" s="216"/>
      <c r="E866" s="216"/>
      <c r="F866" s="218"/>
      <c r="G866" s="114"/>
    </row>
    <row r="867" spans="1:7">
      <c r="A867" s="216"/>
      <c r="B867" s="217"/>
      <c r="C867" s="216"/>
      <c r="D867" s="216"/>
      <c r="E867" s="216"/>
      <c r="F867" s="218"/>
      <c r="G867" s="114"/>
    </row>
    <row r="868" spans="1:7">
      <c r="A868" s="216"/>
      <c r="B868" s="217"/>
      <c r="C868" s="216"/>
      <c r="D868" s="216"/>
      <c r="E868" s="216"/>
      <c r="F868" s="218"/>
      <c r="G868" s="114"/>
    </row>
    <row r="869" spans="1:7">
      <c r="A869" s="216"/>
      <c r="B869" s="217"/>
      <c r="C869" s="216"/>
      <c r="D869" s="216"/>
      <c r="E869" s="216"/>
      <c r="F869" s="218"/>
      <c r="G869" s="114"/>
    </row>
    <row r="870" spans="1:7">
      <c r="A870" s="216"/>
      <c r="B870" s="217"/>
      <c r="C870" s="216"/>
      <c r="D870" s="216"/>
      <c r="E870" s="216"/>
      <c r="F870" s="218"/>
      <c r="G870" s="114"/>
    </row>
    <row r="871" spans="1:7">
      <c r="A871" s="216"/>
      <c r="B871" s="217"/>
      <c r="C871" s="216"/>
      <c r="D871" s="216"/>
      <c r="E871" s="216"/>
      <c r="F871" s="218"/>
      <c r="G871" s="114"/>
    </row>
    <row r="872" spans="1:7">
      <c r="A872" s="216"/>
      <c r="B872" s="217"/>
      <c r="C872" s="216"/>
      <c r="D872" s="216"/>
      <c r="E872" s="216"/>
      <c r="F872" s="218"/>
      <c r="G872" s="114"/>
    </row>
    <row r="873" spans="1:7">
      <c r="A873" s="216"/>
      <c r="B873" s="217"/>
      <c r="C873" s="216"/>
      <c r="D873" s="216"/>
      <c r="E873" s="216"/>
      <c r="F873" s="218"/>
      <c r="G873" s="114"/>
    </row>
    <row r="874" spans="1:7">
      <c r="A874" s="216"/>
      <c r="B874" s="217"/>
      <c r="C874" s="216"/>
      <c r="D874" s="216"/>
      <c r="E874" s="216"/>
      <c r="F874" s="218"/>
      <c r="G874" s="114"/>
    </row>
    <row r="875" spans="1:7">
      <c r="A875" s="216"/>
      <c r="B875" s="217"/>
      <c r="C875" s="216"/>
      <c r="D875" s="216"/>
      <c r="E875" s="216"/>
      <c r="F875" s="218"/>
      <c r="G875" s="114"/>
    </row>
    <row r="876" spans="1:7">
      <c r="A876" s="216"/>
      <c r="B876" s="217"/>
      <c r="C876" s="216"/>
      <c r="D876" s="216"/>
      <c r="E876" s="216"/>
      <c r="F876" s="218"/>
      <c r="G876" s="114"/>
    </row>
    <row r="877" spans="1:7">
      <c r="A877" s="216"/>
      <c r="B877" s="217"/>
      <c r="C877" s="216"/>
      <c r="D877" s="216"/>
      <c r="E877" s="216"/>
      <c r="F877" s="218"/>
      <c r="G877" s="114"/>
    </row>
    <row r="878" spans="1:7">
      <c r="A878" s="216"/>
      <c r="B878" s="217"/>
      <c r="C878" s="216"/>
      <c r="D878" s="216"/>
      <c r="E878" s="216"/>
      <c r="F878" s="218"/>
      <c r="G878" s="114"/>
    </row>
    <row r="879" spans="1:7">
      <c r="A879" s="216"/>
      <c r="B879" s="217"/>
      <c r="C879" s="216"/>
      <c r="D879" s="216"/>
      <c r="E879" s="216"/>
      <c r="F879" s="218"/>
      <c r="G879" s="114"/>
    </row>
    <row r="880" spans="1:7">
      <c r="A880" s="216"/>
      <c r="B880" s="217"/>
      <c r="C880" s="216"/>
      <c r="D880" s="216"/>
      <c r="E880" s="216"/>
      <c r="F880" s="218"/>
      <c r="G880" s="114"/>
    </row>
    <row r="881" spans="1:7">
      <c r="A881" s="216"/>
      <c r="B881" s="217"/>
      <c r="C881" s="216"/>
      <c r="D881" s="216"/>
      <c r="E881" s="216"/>
      <c r="F881" s="218"/>
      <c r="G881" s="114"/>
    </row>
    <row r="882" spans="1:7">
      <c r="A882" s="216"/>
      <c r="B882" s="217"/>
      <c r="C882" s="216"/>
      <c r="D882" s="216"/>
      <c r="E882" s="216"/>
      <c r="F882" s="218"/>
      <c r="G882" s="114"/>
    </row>
    <row r="883" spans="1:7">
      <c r="A883" s="216"/>
      <c r="B883" s="217"/>
      <c r="C883" s="216"/>
      <c r="D883" s="216"/>
      <c r="E883" s="216"/>
      <c r="F883" s="218"/>
      <c r="G883" s="114"/>
    </row>
    <row r="884" spans="1:7">
      <c r="A884" s="216"/>
      <c r="B884" s="217"/>
      <c r="C884" s="216"/>
      <c r="D884" s="216"/>
      <c r="E884" s="216"/>
      <c r="F884" s="218"/>
      <c r="G884" s="114"/>
    </row>
    <row r="885" spans="1:7">
      <c r="A885" s="216"/>
      <c r="B885" s="217"/>
      <c r="C885" s="216"/>
      <c r="D885" s="216"/>
      <c r="E885" s="216"/>
      <c r="F885" s="218"/>
      <c r="G885" s="114"/>
    </row>
    <row r="886" spans="1:7">
      <c r="A886" s="216"/>
      <c r="B886" s="217"/>
      <c r="C886" s="216"/>
      <c r="D886" s="216"/>
      <c r="E886" s="216"/>
      <c r="F886" s="218"/>
      <c r="G886" s="114"/>
    </row>
    <row r="887" spans="1:7">
      <c r="A887" s="216"/>
      <c r="B887" s="217"/>
      <c r="C887" s="216"/>
      <c r="D887" s="216"/>
      <c r="E887" s="216"/>
      <c r="F887" s="218"/>
      <c r="G887" s="114"/>
    </row>
    <row r="888" spans="1:7">
      <c r="A888" s="216"/>
      <c r="B888" s="217"/>
      <c r="C888" s="216"/>
      <c r="D888" s="216"/>
      <c r="E888" s="216"/>
      <c r="F888" s="218"/>
      <c r="G888" s="114"/>
    </row>
    <row r="889" spans="1:7">
      <c r="A889" s="216"/>
      <c r="B889" s="217"/>
      <c r="C889" s="216"/>
      <c r="D889" s="216"/>
      <c r="E889" s="216"/>
      <c r="F889" s="218"/>
      <c r="G889" s="114"/>
    </row>
    <row r="890" spans="1:7">
      <c r="A890" s="216"/>
      <c r="B890" s="217"/>
      <c r="C890" s="216"/>
      <c r="D890" s="216"/>
      <c r="E890" s="216"/>
      <c r="F890" s="218"/>
      <c r="G890" s="114"/>
    </row>
    <row r="891" spans="1:7">
      <c r="A891" s="216"/>
      <c r="B891" s="217"/>
      <c r="C891" s="216"/>
      <c r="D891" s="216"/>
      <c r="E891" s="216"/>
      <c r="F891" s="218"/>
      <c r="G891" s="114"/>
    </row>
    <row r="892" spans="1:7">
      <c r="A892" s="216"/>
      <c r="B892" s="217"/>
      <c r="C892" s="216"/>
      <c r="D892" s="216"/>
      <c r="E892" s="216"/>
      <c r="F892" s="218"/>
      <c r="G892" s="114"/>
    </row>
    <row r="893" spans="1:7">
      <c r="A893" s="216"/>
      <c r="B893" s="217"/>
      <c r="C893" s="216"/>
      <c r="D893" s="216"/>
      <c r="E893" s="216"/>
      <c r="F893" s="218"/>
      <c r="G893" s="114"/>
    </row>
    <row r="894" spans="1:7">
      <c r="A894" s="216"/>
      <c r="B894" s="217"/>
      <c r="C894" s="216"/>
      <c r="D894" s="216"/>
      <c r="E894" s="216"/>
      <c r="F894" s="218"/>
      <c r="G894" s="114"/>
    </row>
    <row r="895" spans="1:7">
      <c r="A895" s="216"/>
      <c r="B895" s="217"/>
      <c r="C895" s="216"/>
      <c r="D895" s="216"/>
      <c r="E895" s="216"/>
      <c r="F895" s="218"/>
      <c r="G895" s="114"/>
    </row>
    <row r="896" spans="1:7">
      <c r="A896" s="216"/>
      <c r="B896" s="217"/>
      <c r="C896" s="216"/>
      <c r="D896" s="216"/>
      <c r="E896" s="216"/>
      <c r="F896" s="218"/>
      <c r="G896" s="114"/>
    </row>
    <row r="897" spans="1:7">
      <c r="A897" s="216"/>
      <c r="B897" s="217"/>
      <c r="C897" s="216"/>
      <c r="D897" s="216"/>
      <c r="E897" s="216"/>
      <c r="F897" s="218"/>
      <c r="G897" s="114"/>
    </row>
    <row r="898" spans="1:7">
      <c r="A898" s="216"/>
      <c r="B898" s="217"/>
      <c r="C898" s="216"/>
      <c r="D898" s="216"/>
      <c r="E898" s="216"/>
      <c r="F898" s="218"/>
      <c r="G898" s="114"/>
    </row>
    <row r="899" spans="1:7">
      <c r="A899" s="216"/>
      <c r="B899" s="217"/>
      <c r="C899" s="216"/>
      <c r="D899" s="216"/>
      <c r="E899" s="216"/>
      <c r="F899" s="218"/>
      <c r="G899" s="114"/>
    </row>
    <row r="900" spans="1:7">
      <c r="A900" s="216"/>
      <c r="B900" s="217"/>
      <c r="C900" s="216"/>
      <c r="D900" s="216"/>
      <c r="E900" s="216"/>
      <c r="F900" s="218"/>
      <c r="G900" s="114"/>
    </row>
    <row r="901" spans="1:7">
      <c r="A901" s="216"/>
      <c r="B901" s="217"/>
      <c r="C901" s="216"/>
      <c r="D901" s="216"/>
      <c r="E901" s="216"/>
      <c r="F901" s="218"/>
      <c r="G901" s="114"/>
    </row>
    <row r="902" spans="1:7">
      <c r="A902" s="216"/>
      <c r="B902" s="217"/>
      <c r="C902" s="216"/>
      <c r="D902" s="216"/>
      <c r="E902" s="216"/>
      <c r="F902" s="218"/>
      <c r="G902" s="114"/>
    </row>
    <row r="903" spans="1:7">
      <c r="A903" s="216"/>
      <c r="B903" s="217"/>
      <c r="C903" s="216"/>
      <c r="D903" s="216"/>
      <c r="E903" s="216"/>
      <c r="F903" s="218"/>
      <c r="G903" s="114"/>
    </row>
    <row r="904" spans="1:7">
      <c r="A904" s="216"/>
      <c r="B904" s="217"/>
      <c r="C904" s="216"/>
      <c r="D904" s="216"/>
      <c r="E904" s="216"/>
      <c r="F904" s="218"/>
      <c r="G904" s="114"/>
    </row>
    <row r="905" spans="1:7">
      <c r="A905" s="216"/>
      <c r="B905" s="217"/>
      <c r="C905" s="216"/>
      <c r="D905" s="216"/>
      <c r="E905" s="216"/>
      <c r="F905" s="218"/>
      <c r="G905" s="114"/>
    </row>
    <row r="906" spans="1:7">
      <c r="A906" s="216"/>
      <c r="B906" s="217"/>
      <c r="C906" s="216"/>
      <c r="D906" s="216"/>
      <c r="E906" s="216"/>
      <c r="F906" s="218"/>
      <c r="G906" s="114"/>
    </row>
    <row r="907" spans="1:7">
      <c r="A907" s="216"/>
      <c r="B907" s="217"/>
      <c r="C907" s="216"/>
      <c r="D907" s="216"/>
      <c r="E907" s="216"/>
      <c r="F907" s="218"/>
      <c r="G907" s="114"/>
    </row>
    <row r="908" spans="1:7">
      <c r="A908" s="216"/>
      <c r="B908" s="217"/>
      <c r="C908" s="216"/>
      <c r="D908" s="216"/>
      <c r="E908" s="216"/>
      <c r="F908" s="218"/>
      <c r="G908" s="114"/>
    </row>
    <row r="909" spans="1:7">
      <c r="A909" s="216"/>
      <c r="B909" s="217"/>
      <c r="C909" s="216"/>
      <c r="D909" s="216"/>
      <c r="E909" s="216"/>
      <c r="F909" s="218"/>
      <c r="G909" s="114"/>
    </row>
    <row r="910" spans="1:7">
      <c r="A910" s="216"/>
      <c r="B910" s="217"/>
      <c r="C910" s="216"/>
      <c r="D910" s="216"/>
      <c r="E910" s="216"/>
      <c r="F910" s="218"/>
      <c r="G910" s="114"/>
    </row>
    <row r="911" spans="1:7">
      <c r="A911" s="216"/>
      <c r="B911" s="217"/>
      <c r="C911" s="216"/>
      <c r="D911" s="216"/>
      <c r="E911" s="216"/>
      <c r="F911" s="218"/>
      <c r="G911" s="114"/>
    </row>
    <row r="912" spans="1:7">
      <c r="A912" s="216"/>
      <c r="B912" s="217"/>
      <c r="C912" s="216"/>
      <c r="D912" s="216"/>
      <c r="E912" s="216"/>
      <c r="F912" s="218"/>
      <c r="G912" s="114"/>
    </row>
    <row r="913" spans="1:7">
      <c r="A913" s="216"/>
      <c r="B913" s="217"/>
      <c r="C913" s="216"/>
      <c r="D913" s="216"/>
      <c r="E913" s="216"/>
      <c r="F913" s="218"/>
      <c r="G913" s="114"/>
    </row>
    <row r="914" spans="1:7">
      <c r="A914" s="216"/>
      <c r="B914" s="217"/>
      <c r="C914" s="216"/>
      <c r="D914" s="216"/>
      <c r="E914" s="216"/>
      <c r="F914" s="218"/>
      <c r="G914" s="114"/>
    </row>
    <row r="915" spans="1:7">
      <c r="A915" s="216"/>
      <c r="B915" s="217"/>
      <c r="C915" s="216"/>
      <c r="D915" s="216"/>
      <c r="E915" s="216"/>
      <c r="F915" s="218"/>
      <c r="G915" s="114"/>
    </row>
    <row r="916" spans="1:7">
      <c r="A916" s="216"/>
      <c r="B916" s="217"/>
      <c r="C916" s="216"/>
      <c r="D916" s="216"/>
      <c r="E916" s="216"/>
      <c r="F916" s="218"/>
      <c r="G916" s="114"/>
    </row>
    <row r="917" spans="1:7">
      <c r="A917" s="216"/>
      <c r="B917" s="217"/>
      <c r="C917" s="216"/>
      <c r="D917" s="216"/>
      <c r="E917" s="216"/>
      <c r="F917" s="218"/>
      <c r="G917" s="114"/>
    </row>
    <row r="918" spans="1:7">
      <c r="A918" s="216"/>
      <c r="B918" s="217"/>
      <c r="C918" s="216"/>
      <c r="D918" s="216"/>
      <c r="E918" s="216"/>
      <c r="F918" s="218"/>
      <c r="G918" s="114"/>
    </row>
    <row r="919" spans="1:7">
      <c r="A919" s="216"/>
      <c r="B919" s="217"/>
      <c r="C919" s="216"/>
      <c r="D919" s="216"/>
      <c r="E919" s="216"/>
      <c r="F919" s="218"/>
      <c r="G919" s="114"/>
    </row>
    <row r="920" spans="1:7">
      <c r="A920" s="216"/>
      <c r="B920" s="217"/>
      <c r="C920" s="216"/>
      <c r="D920" s="216"/>
      <c r="E920" s="216"/>
      <c r="F920" s="218"/>
      <c r="G920" s="114"/>
    </row>
    <row r="921" spans="1:7">
      <c r="A921" s="216"/>
      <c r="B921" s="217"/>
      <c r="C921" s="216"/>
      <c r="D921" s="216"/>
      <c r="E921" s="216"/>
      <c r="F921" s="218"/>
      <c r="G921" s="114"/>
    </row>
    <row r="922" spans="1:7">
      <c r="A922" s="216"/>
      <c r="B922" s="217"/>
      <c r="C922" s="216"/>
      <c r="D922" s="216"/>
      <c r="E922" s="216"/>
      <c r="F922" s="218"/>
      <c r="G922" s="114"/>
    </row>
    <row r="923" spans="1:7">
      <c r="A923" s="216"/>
      <c r="B923" s="217"/>
      <c r="C923" s="216"/>
      <c r="D923" s="216"/>
      <c r="E923" s="216"/>
      <c r="F923" s="218"/>
      <c r="G923" s="114"/>
    </row>
    <row r="924" spans="1:7">
      <c r="A924" s="216"/>
      <c r="B924" s="217"/>
      <c r="C924" s="216"/>
      <c r="D924" s="216"/>
      <c r="E924" s="216"/>
      <c r="F924" s="218"/>
      <c r="G924" s="114"/>
    </row>
    <row r="925" spans="1:7">
      <c r="A925" s="216"/>
      <c r="B925" s="217"/>
      <c r="C925" s="216"/>
      <c r="D925" s="216"/>
      <c r="E925" s="216"/>
      <c r="F925" s="218"/>
      <c r="G925" s="114"/>
    </row>
    <row r="926" spans="1:7">
      <c r="A926" s="216"/>
      <c r="B926" s="217"/>
      <c r="C926" s="216"/>
      <c r="D926" s="216"/>
      <c r="E926" s="216"/>
      <c r="F926" s="218"/>
      <c r="G926" s="114"/>
    </row>
    <row r="927" spans="1:7">
      <c r="A927" s="216"/>
      <c r="B927" s="217"/>
      <c r="C927" s="216"/>
      <c r="D927" s="216"/>
      <c r="E927" s="216"/>
      <c r="F927" s="218"/>
      <c r="G927" s="114"/>
    </row>
    <row r="928" spans="1:7">
      <c r="A928" s="216"/>
      <c r="B928" s="217"/>
      <c r="C928" s="216"/>
      <c r="D928" s="216"/>
      <c r="E928" s="216"/>
      <c r="F928" s="218"/>
      <c r="G928" s="114"/>
    </row>
    <row r="929" spans="1:7">
      <c r="A929" s="216"/>
      <c r="B929" s="217"/>
      <c r="C929" s="216"/>
      <c r="D929" s="216"/>
      <c r="E929" s="216"/>
      <c r="F929" s="218"/>
      <c r="G929" s="114"/>
    </row>
    <row r="930" spans="1:7">
      <c r="A930" s="216"/>
      <c r="B930" s="217"/>
      <c r="C930" s="216"/>
      <c r="D930" s="216"/>
      <c r="E930" s="216"/>
      <c r="F930" s="218"/>
      <c r="G930" s="114"/>
    </row>
    <row r="931" spans="1:7">
      <c r="A931" s="216"/>
      <c r="B931" s="217"/>
      <c r="C931" s="216"/>
      <c r="D931" s="216"/>
      <c r="E931" s="216"/>
      <c r="F931" s="218"/>
      <c r="G931" s="114"/>
    </row>
    <row r="932" spans="1:7">
      <c r="A932" s="216"/>
      <c r="B932" s="217"/>
      <c r="C932" s="216"/>
      <c r="D932" s="216"/>
      <c r="E932" s="216"/>
      <c r="F932" s="218"/>
      <c r="G932" s="114"/>
    </row>
    <row r="933" spans="1:7">
      <c r="A933" s="216"/>
      <c r="B933" s="217"/>
      <c r="C933" s="216"/>
      <c r="D933" s="216"/>
      <c r="E933" s="216"/>
      <c r="F933" s="218"/>
      <c r="G933" s="114"/>
    </row>
    <row r="934" spans="1:7">
      <c r="A934" s="216"/>
      <c r="B934" s="217"/>
      <c r="C934" s="216"/>
      <c r="D934" s="216"/>
      <c r="E934" s="216"/>
      <c r="F934" s="218"/>
      <c r="G934" s="114"/>
    </row>
    <row r="935" spans="1:7">
      <c r="A935" s="216"/>
      <c r="B935" s="217"/>
      <c r="C935" s="216"/>
      <c r="D935" s="216"/>
      <c r="E935" s="216"/>
      <c r="F935" s="218"/>
      <c r="G935" s="114"/>
    </row>
    <row r="936" spans="1:7">
      <c r="A936" s="216"/>
      <c r="B936" s="217"/>
      <c r="C936" s="216"/>
      <c r="D936" s="216"/>
      <c r="E936" s="216"/>
      <c r="F936" s="218"/>
      <c r="G936" s="114"/>
    </row>
    <row r="937" spans="1:7">
      <c r="A937" s="216"/>
      <c r="B937" s="217"/>
      <c r="C937" s="216"/>
      <c r="D937" s="216"/>
      <c r="E937" s="216"/>
      <c r="F937" s="218"/>
      <c r="G937" s="114"/>
    </row>
    <row r="938" spans="1:7">
      <c r="A938" s="216"/>
      <c r="B938" s="217"/>
      <c r="C938" s="216"/>
      <c r="D938" s="216"/>
      <c r="E938" s="216"/>
      <c r="F938" s="218"/>
      <c r="G938" s="114"/>
    </row>
    <row r="939" spans="1:7">
      <c r="A939" s="216"/>
      <c r="B939" s="217"/>
      <c r="C939" s="216"/>
      <c r="D939" s="216"/>
      <c r="E939" s="216"/>
      <c r="F939" s="218"/>
      <c r="G939" s="114"/>
    </row>
    <row r="940" spans="1:7">
      <c r="A940" s="216"/>
      <c r="B940" s="217"/>
      <c r="C940" s="216"/>
      <c r="D940" s="216"/>
      <c r="E940" s="216"/>
      <c r="F940" s="218"/>
      <c r="G940" s="114"/>
    </row>
    <row r="941" spans="1:7">
      <c r="A941" s="216"/>
      <c r="B941" s="217"/>
      <c r="C941" s="216"/>
      <c r="D941" s="216"/>
      <c r="E941" s="216"/>
      <c r="F941" s="218"/>
      <c r="G941" s="114"/>
    </row>
    <row r="942" spans="1:7">
      <c r="A942" s="216"/>
      <c r="B942" s="217"/>
      <c r="C942" s="216"/>
      <c r="D942" s="216"/>
      <c r="E942" s="216"/>
      <c r="F942" s="218"/>
      <c r="G942" s="114"/>
    </row>
    <row r="943" spans="1:7">
      <c r="A943" s="216"/>
      <c r="B943" s="217"/>
      <c r="C943" s="216"/>
      <c r="D943" s="216"/>
      <c r="E943" s="216"/>
      <c r="F943" s="218"/>
      <c r="G943" s="114"/>
    </row>
    <row r="944" spans="1:7">
      <c r="A944" s="216"/>
      <c r="B944" s="217"/>
      <c r="C944" s="216"/>
      <c r="D944" s="216"/>
      <c r="E944" s="216"/>
      <c r="F944" s="218"/>
      <c r="G944" s="114"/>
    </row>
    <row r="945" spans="1:7">
      <c r="A945" s="216"/>
      <c r="B945" s="217"/>
      <c r="C945" s="216"/>
      <c r="D945" s="216"/>
      <c r="E945" s="216"/>
      <c r="F945" s="218"/>
      <c r="G945" s="114"/>
    </row>
    <row r="946" spans="1:7">
      <c r="A946" s="216"/>
      <c r="B946" s="217"/>
      <c r="C946" s="216"/>
      <c r="D946" s="216"/>
      <c r="E946" s="216"/>
      <c r="F946" s="218"/>
      <c r="G946" s="114"/>
    </row>
    <row r="947" spans="1:7">
      <c r="A947" s="216"/>
      <c r="B947" s="217"/>
      <c r="C947" s="216"/>
      <c r="D947" s="216"/>
      <c r="E947" s="216"/>
      <c r="F947" s="218"/>
      <c r="G947" s="114"/>
    </row>
    <row r="948" spans="1:7">
      <c r="A948" s="216"/>
      <c r="B948" s="217"/>
      <c r="C948" s="216"/>
      <c r="D948" s="216"/>
      <c r="E948" s="216"/>
      <c r="F948" s="218"/>
      <c r="G948" s="114"/>
    </row>
    <row r="949" spans="1:7">
      <c r="A949" s="216"/>
      <c r="B949" s="217"/>
      <c r="C949" s="216"/>
      <c r="D949" s="216"/>
      <c r="E949" s="216"/>
      <c r="F949" s="218"/>
      <c r="G949" s="114"/>
    </row>
    <row r="950" spans="1:7">
      <c r="A950" s="216"/>
      <c r="B950" s="217"/>
      <c r="C950" s="216"/>
      <c r="D950" s="216"/>
      <c r="E950" s="216"/>
      <c r="F950" s="218"/>
      <c r="G950" s="114"/>
    </row>
    <row r="951" spans="1:7">
      <c r="A951" s="216"/>
      <c r="B951" s="217"/>
      <c r="C951" s="216"/>
      <c r="D951" s="216"/>
      <c r="E951" s="216"/>
      <c r="F951" s="218"/>
      <c r="G951" s="114"/>
    </row>
    <row r="952" spans="1:7">
      <c r="A952" s="216"/>
      <c r="B952" s="217"/>
      <c r="C952" s="216"/>
      <c r="D952" s="216"/>
      <c r="E952" s="216"/>
      <c r="F952" s="218"/>
      <c r="G952" s="114"/>
    </row>
    <row r="953" spans="1:7">
      <c r="A953" s="216"/>
      <c r="B953" s="217"/>
      <c r="C953" s="216"/>
      <c r="D953" s="216"/>
      <c r="E953" s="216"/>
      <c r="F953" s="218"/>
      <c r="G953" s="114"/>
    </row>
    <row r="954" spans="1:7">
      <c r="A954" s="216"/>
      <c r="B954" s="217"/>
      <c r="C954" s="216"/>
      <c r="D954" s="216"/>
      <c r="E954" s="216"/>
      <c r="F954" s="218"/>
      <c r="G954" s="114"/>
    </row>
    <row r="955" spans="1:7">
      <c r="A955" s="216"/>
      <c r="B955" s="217"/>
      <c r="C955" s="216"/>
      <c r="D955" s="216"/>
      <c r="E955" s="216"/>
      <c r="F955" s="218"/>
      <c r="G955" s="114"/>
    </row>
    <row r="956" spans="1:7">
      <c r="A956" s="216"/>
      <c r="B956" s="217"/>
      <c r="C956" s="216"/>
      <c r="D956" s="216"/>
      <c r="E956" s="216"/>
      <c r="F956" s="218"/>
      <c r="G956" s="114"/>
    </row>
    <row r="957" spans="1:7">
      <c r="A957" s="216"/>
      <c r="B957" s="217"/>
      <c r="C957" s="216"/>
      <c r="D957" s="216"/>
      <c r="E957" s="216"/>
      <c r="F957" s="218"/>
      <c r="G957" s="114"/>
    </row>
    <row r="958" spans="1:7">
      <c r="A958" s="216"/>
      <c r="B958" s="217"/>
      <c r="C958" s="216"/>
      <c r="D958" s="216"/>
      <c r="E958" s="216"/>
      <c r="F958" s="218"/>
      <c r="G958" s="114"/>
    </row>
    <row r="959" spans="1:7">
      <c r="A959" s="216"/>
      <c r="B959" s="217"/>
      <c r="C959" s="216"/>
      <c r="D959" s="216"/>
      <c r="E959" s="216"/>
      <c r="F959" s="218"/>
      <c r="G959" s="114"/>
    </row>
    <row r="960" spans="1:7">
      <c r="A960" s="216"/>
      <c r="B960" s="217"/>
      <c r="C960" s="216"/>
      <c r="D960" s="216"/>
      <c r="E960" s="216"/>
      <c r="F960" s="218"/>
      <c r="G960" s="114"/>
    </row>
    <row r="961" spans="1:7">
      <c r="A961" s="216"/>
      <c r="B961" s="217"/>
      <c r="C961" s="216"/>
      <c r="D961" s="216"/>
      <c r="E961" s="216"/>
      <c r="F961" s="218"/>
      <c r="G961" s="114"/>
    </row>
    <row r="962" spans="1:7">
      <c r="A962" s="216"/>
      <c r="B962" s="217"/>
      <c r="C962" s="216"/>
      <c r="D962" s="216"/>
      <c r="E962" s="216"/>
      <c r="F962" s="218"/>
      <c r="G962" s="114"/>
    </row>
    <row r="963" spans="1:7">
      <c r="A963" s="216"/>
      <c r="B963" s="217"/>
      <c r="C963" s="216"/>
      <c r="D963" s="216"/>
      <c r="E963" s="216"/>
      <c r="F963" s="218"/>
      <c r="G963" s="114"/>
    </row>
    <row r="964" spans="1:7">
      <c r="A964" s="216"/>
      <c r="B964" s="217"/>
      <c r="C964" s="216"/>
      <c r="D964" s="216"/>
      <c r="E964" s="216"/>
      <c r="F964" s="218"/>
      <c r="G964" s="114"/>
    </row>
    <row r="965" spans="1:7">
      <c r="A965" s="216"/>
      <c r="B965" s="217"/>
      <c r="C965" s="216"/>
      <c r="D965" s="216"/>
      <c r="E965" s="216"/>
      <c r="F965" s="218"/>
      <c r="G965" s="114"/>
    </row>
    <row r="966" spans="1:7">
      <c r="A966" s="216"/>
      <c r="B966" s="217"/>
      <c r="C966" s="216"/>
      <c r="D966" s="216"/>
      <c r="E966" s="216"/>
      <c r="F966" s="218"/>
      <c r="G966" s="114"/>
    </row>
    <row r="967" spans="1:7">
      <c r="A967" s="216"/>
      <c r="B967" s="217"/>
      <c r="C967" s="216"/>
      <c r="D967" s="216"/>
      <c r="E967" s="216"/>
      <c r="F967" s="218"/>
      <c r="G967" s="114"/>
    </row>
    <row r="968" spans="1:7">
      <c r="A968" s="216"/>
      <c r="B968" s="217"/>
      <c r="C968" s="216"/>
      <c r="D968" s="216"/>
      <c r="E968" s="216"/>
      <c r="F968" s="218"/>
      <c r="G968" s="114"/>
    </row>
    <row r="969" spans="1:7">
      <c r="A969" s="216"/>
      <c r="B969" s="217"/>
      <c r="C969" s="216"/>
      <c r="D969" s="216"/>
      <c r="E969" s="216"/>
      <c r="F969" s="218"/>
      <c r="G969" s="114"/>
    </row>
    <row r="970" spans="1:7">
      <c r="A970" s="216"/>
      <c r="B970" s="217"/>
      <c r="C970" s="216"/>
      <c r="D970" s="216"/>
      <c r="E970" s="216"/>
      <c r="F970" s="218"/>
      <c r="G970" s="114"/>
    </row>
    <row r="971" spans="1:7">
      <c r="A971" s="216"/>
      <c r="B971" s="217"/>
      <c r="C971" s="216"/>
      <c r="D971" s="216"/>
      <c r="E971" s="216"/>
      <c r="F971" s="218"/>
      <c r="G971" s="114"/>
    </row>
    <row r="972" spans="1:7">
      <c r="A972" s="216"/>
      <c r="B972" s="217"/>
      <c r="C972" s="216"/>
      <c r="D972" s="216"/>
      <c r="E972" s="216"/>
      <c r="F972" s="218"/>
      <c r="G972" s="114"/>
    </row>
    <row r="973" spans="1:7">
      <c r="A973" s="216"/>
      <c r="B973" s="217"/>
      <c r="C973" s="216"/>
      <c r="D973" s="216"/>
      <c r="E973" s="216"/>
      <c r="F973" s="218"/>
      <c r="G973" s="114"/>
    </row>
    <row r="974" spans="1:7">
      <c r="A974" s="216"/>
      <c r="B974" s="217"/>
      <c r="C974" s="216"/>
      <c r="D974" s="216"/>
      <c r="E974" s="216"/>
      <c r="F974" s="218"/>
      <c r="G974" s="114"/>
    </row>
    <row r="975" spans="1:7">
      <c r="A975" s="216"/>
      <c r="B975" s="217"/>
      <c r="C975" s="216"/>
      <c r="D975" s="216"/>
      <c r="E975" s="216"/>
      <c r="F975" s="218"/>
      <c r="G975" s="114"/>
    </row>
    <row r="976" spans="1:7">
      <c r="A976" s="216"/>
      <c r="B976" s="217"/>
      <c r="C976" s="216"/>
      <c r="D976" s="216"/>
      <c r="E976" s="216"/>
      <c r="F976" s="218"/>
      <c r="G976" s="114"/>
    </row>
    <row r="977" spans="1:7">
      <c r="A977" s="216"/>
      <c r="B977" s="217"/>
      <c r="C977" s="216"/>
      <c r="D977" s="216"/>
      <c r="E977" s="216"/>
      <c r="F977" s="218"/>
      <c r="G977" s="114"/>
    </row>
    <row r="978" spans="1:7">
      <c r="A978" s="216"/>
      <c r="B978" s="217"/>
      <c r="C978" s="216"/>
      <c r="D978" s="216"/>
      <c r="E978" s="216"/>
      <c r="F978" s="218"/>
      <c r="G978" s="114"/>
    </row>
    <row r="979" spans="1:7">
      <c r="A979" s="216"/>
      <c r="B979" s="217"/>
      <c r="C979" s="216"/>
      <c r="D979" s="216"/>
      <c r="E979" s="216"/>
      <c r="F979" s="218"/>
      <c r="G979" s="114"/>
    </row>
    <row r="980" spans="1:7">
      <c r="A980" s="216"/>
      <c r="B980" s="217"/>
      <c r="C980" s="216"/>
      <c r="D980" s="216"/>
      <c r="E980" s="216"/>
      <c r="F980" s="218"/>
      <c r="G980" s="114"/>
    </row>
    <row r="981" spans="1:7">
      <c r="A981" s="216"/>
      <c r="B981" s="217"/>
      <c r="C981" s="216"/>
      <c r="D981" s="216"/>
      <c r="E981" s="216"/>
      <c r="F981" s="218"/>
      <c r="G981" s="114"/>
    </row>
    <row r="982" spans="1:7">
      <c r="A982" s="216"/>
      <c r="B982" s="217"/>
      <c r="C982" s="216"/>
      <c r="D982" s="216"/>
      <c r="E982" s="216"/>
      <c r="F982" s="218"/>
      <c r="G982" s="114"/>
    </row>
    <row r="983" spans="1:7">
      <c r="A983" s="216"/>
      <c r="B983" s="217"/>
      <c r="C983" s="216"/>
      <c r="D983" s="216"/>
      <c r="E983" s="216"/>
      <c r="F983" s="218"/>
      <c r="G983" s="114"/>
    </row>
    <row r="984" spans="1:7">
      <c r="A984" s="216"/>
      <c r="B984" s="217"/>
      <c r="C984" s="216"/>
      <c r="D984" s="216"/>
      <c r="E984" s="216"/>
      <c r="F984" s="218"/>
      <c r="G984" s="114"/>
    </row>
    <row r="985" spans="1:7">
      <c r="A985" s="216"/>
      <c r="B985" s="217"/>
      <c r="C985" s="216"/>
      <c r="D985" s="216"/>
      <c r="E985" s="216"/>
      <c r="F985" s="218"/>
      <c r="G985" s="114"/>
    </row>
    <row r="986" spans="1:7">
      <c r="A986" s="216"/>
      <c r="B986" s="217"/>
      <c r="C986" s="216"/>
      <c r="D986" s="216"/>
      <c r="E986" s="216"/>
      <c r="F986" s="218"/>
      <c r="G986" s="114"/>
    </row>
    <row r="987" spans="1:7">
      <c r="A987" s="216"/>
      <c r="B987" s="217"/>
      <c r="C987" s="216"/>
      <c r="D987" s="216"/>
      <c r="E987" s="216"/>
      <c r="F987" s="218"/>
      <c r="G987" s="114"/>
    </row>
    <row r="988" spans="1:7">
      <c r="A988" s="216"/>
      <c r="B988" s="217"/>
      <c r="C988" s="216"/>
      <c r="D988" s="216"/>
      <c r="E988" s="216"/>
      <c r="F988" s="218"/>
      <c r="G988" s="114"/>
    </row>
    <row r="989" spans="1:7">
      <c r="A989" s="216"/>
      <c r="B989" s="217"/>
      <c r="C989" s="216"/>
      <c r="D989" s="216"/>
      <c r="E989" s="216"/>
      <c r="F989" s="218"/>
      <c r="G989" s="114"/>
    </row>
    <row r="990" spans="1:7">
      <c r="A990" s="216"/>
      <c r="B990" s="217"/>
      <c r="C990" s="216"/>
      <c r="D990" s="216"/>
      <c r="E990" s="216"/>
      <c r="F990" s="218"/>
      <c r="G990" s="114"/>
    </row>
    <row r="991" spans="1:7">
      <c r="A991" s="216"/>
      <c r="B991" s="217"/>
      <c r="C991" s="216"/>
      <c r="D991" s="216"/>
      <c r="E991" s="216"/>
      <c r="F991" s="218"/>
      <c r="G991" s="114"/>
    </row>
    <row r="992" spans="1:7">
      <c r="A992" s="216"/>
      <c r="B992" s="217"/>
      <c r="C992" s="216"/>
      <c r="D992" s="216"/>
      <c r="E992" s="216"/>
      <c r="F992" s="218"/>
      <c r="G992" s="114"/>
    </row>
    <row r="993" spans="1:7">
      <c r="A993" s="216"/>
      <c r="B993" s="217"/>
      <c r="C993" s="216"/>
      <c r="D993" s="216"/>
      <c r="E993" s="216"/>
      <c r="F993" s="218"/>
      <c r="G993" s="114"/>
    </row>
    <row r="994" spans="1:7">
      <c r="A994" s="216"/>
      <c r="B994" s="217"/>
      <c r="C994" s="216"/>
      <c r="D994" s="216"/>
      <c r="E994" s="216"/>
      <c r="F994" s="218"/>
      <c r="G994" s="114"/>
    </row>
    <row r="995" spans="1:7">
      <c r="A995" s="216"/>
      <c r="B995" s="217"/>
      <c r="C995" s="216"/>
      <c r="D995" s="216"/>
      <c r="E995" s="216"/>
      <c r="F995" s="218"/>
      <c r="G995" s="114"/>
    </row>
    <row r="996" spans="1:7">
      <c r="A996" s="216"/>
      <c r="B996" s="217"/>
      <c r="C996" s="216"/>
      <c r="D996" s="216"/>
      <c r="E996" s="216"/>
      <c r="F996" s="218"/>
      <c r="G996" s="114"/>
    </row>
    <row r="997" spans="1:7">
      <c r="A997" s="216"/>
      <c r="B997" s="217"/>
      <c r="C997" s="216"/>
      <c r="D997" s="216"/>
      <c r="E997" s="216"/>
      <c r="F997" s="218"/>
      <c r="G997" s="114"/>
    </row>
    <row r="998" spans="1:7">
      <c r="A998" s="216"/>
      <c r="B998" s="217"/>
      <c r="C998" s="216"/>
      <c r="D998" s="216"/>
      <c r="E998" s="216"/>
      <c r="F998" s="218"/>
      <c r="G998" s="114"/>
    </row>
    <row r="999" spans="1:7">
      <c r="A999" s="216"/>
      <c r="B999" s="217"/>
      <c r="C999" s="216"/>
      <c r="D999" s="216"/>
      <c r="E999" s="216"/>
      <c r="F999" s="218"/>
      <c r="G999" s="114"/>
    </row>
    <row r="1000" spans="1:7">
      <c r="A1000" s="216"/>
      <c r="B1000" s="217"/>
      <c r="C1000" s="216"/>
      <c r="D1000" s="216"/>
      <c r="E1000" s="216"/>
      <c r="F1000" s="218"/>
      <c r="G1000" s="114"/>
    </row>
    <row r="1001" spans="1:7">
      <c r="A1001" s="216"/>
      <c r="B1001" s="217"/>
      <c r="C1001" s="216"/>
      <c r="D1001" s="216"/>
      <c r="E1001" s="216"/>
      <c r="F1001" s="218"/>
      <c r="G1001" s="114"/>
    </row>
    <row r="1002" spans="1:7">
      <c r="A1002" s="216"/>
      <c r="B1002" s="217"/>
      <c r="C1002" s="216"/>
      <c r="D1002" s="216"/>
      <c r="E1002" s="216"/>
      <c r="F1002" s="218"/>
      <c r="G1002" s="114"/>
    </row>
    <row r="1003" spans="1:7">
      <c r="A1003" s="216"/>
      <c r="B1003" s="217"/>
      <c r="C1003" s="216"/>
      <c r="D1003" s="216"/>
      <c r="E1003" s="216"/>
      <c r="F1003" s="218"/>
      <c r="G1003" s="114"/>
    </row>
  </sheetData>
  <autoFilter ref="A1:G101"/>
  <hyperlinks>
    <hyperlink ref="G2" r:id="rId1" location="Relacionesbilaterales"/>
    <hyperlink ref="G3" r:id="rId2"/>
    <hyperlink ref="G4" r:id="rId3"/>
    <hyperlink ref="G5" r:id="rId4" location="Relacionesbilaterales"/>
    <hyperlink ref="G6" r:id="rId5" location="Relacionesbilaterales"/>
    <hyperlink ref="G7" r:id="rId6" location="Relacionesbilaterales"/>
    <hyperlink ref="G8" r:id="rId7" location="Relacionesbilaterales"/>
    <hyperlink ref="G9" r:id="rId8"/>
    <hyperlink ref="G10" r:id="rId9"/>
    <hyperlink ref="G11" r:id="rId10" location="Relacionesbilaterales"/>
    <hyperlink ref="G12" r:id="rId11"/>
    <hyperlink ref="G13" r:id="rId12" location="Relacionesbilaterales"/>
    <hyperlink ref="G14" r:id="rId13" location="Relacionesbilaterales"/>
    <hyperlink ref="G15" r:id="rId14"/>
    <hyperlink ref="G16" r:id="rId15"/>
    <hyperlink ref="G18" r:id="rId16" location="Relacionesbilaterales"/>
    <hyperlink ref="G19" r:id="rId17" location="Relacionesbilaterales"/>
    <hyperlink ref="G20" r:id="rId18"/>
    <hyperlink ref="G21" r:id="rId19" location="Relacionesbilaterales"/>
    <hyperlink ref="G22" r:id="rId20" location="Relacionesbilaterales"/>
    <hyperlink ref="G23" r:id="rId21" location="Relacionesbilaterales"/>
    <hyperlink ref="G24" r:id="rId22" location="Relacionesbilaterales"/>
    <hyperlink ref="G25" r:id="rId23" location="Relacionesbilaterales"/>
    <hyperlink ref="G27" r:id="rId24"/>
    <hyperlink ref="G28" r:id="rId25"/>
    <hyperlink ref="G29" r:id="rId26"/>
    <hyperlink ref="G30" r:id="rId27" location="Relacionesbilaterales"/>
    <hyperlink ref="G31" r:id="rId28" location="Relacionesbilaterales"/>
    <hyperlink ref="G33" r:id="rId29" location="Relacionesbilaterales"/>
    <hyperlink ref="G35" r:id="rId30"/>
    <hyperlink ref="G36" r:id="rId31" location="Relacionesbilaterales"/>
    <hyperlink ref="G37" r:id="rId32"/>
    <hyperlink ref="G38" r:id="rId33" location="Relacionesbilaterales"/>
    <hyperlink ref="G39" r:id="rId34"/>
    <hyperlink ref="G41" r:id="rId35" location="Relacionesbilaterales"/>
    <hyperlink ref="G42" r:id="rId36" location="Relacionesbilaterales"/>
    <hyperlink ref="G43" r:id="rId37"/>
    <hyperlink ref="G44" r:id="rId38"/>
    <hyperlink ref="G45" r:id="rId39"/>
    <hyperlink ref="G49" r:id="rId40"/>
    <hyperlink ref="G56" r:id="rId41" location="Relacionesbilaterales"/>
    <hyperlink ref="G57" r:id="rId42" location="Relacionesbilaterales"/>
    <hyperlink ref="G58" r:id="rId43" location="Relacionesbilaterales"/>
    <hyperlink ref="G59" r:id="rId44"/>
    <hyperlink ref="G60" r:id="rId45" location="Relacionesbilaterales"/>
    <hyperlink ref="G61" r:id="rId46"/>
    <hyperlink ref="G62" r:id="rId47" location="Relacionesbilaterales"/>
    <hyperlink ref="G63" r:id="rId48"/>
    <hyperlink ref="G64" r:id="rId49"/>
    <hyperlink ref="G67" r:id="rId50"/>
    <hyperlink ref="G68" r:id="rId51"/>
    <hyperlink ref="G69" r:id="rId52" location="Relacionesbilaterales"/>
    <hyperlink ref="G70" r:id="rId53" location="Relacionesbilaterales"/>
    <hyperlink ref="G71" r:id="rId54"/>
    <hyperlink ref="G72" r:id="rId55" location="Relacionesbilaterales"/>
    <hyperlink ref="G73" r:id="rId56" location="Relacionesbilaterales"/>
    <hyperlink ref="G74" r:id="rId57"/>
    <hyperlink ref="G75" r:id="rId58"/>
    <hyperlink ref="G77" r:id="rId59" location="Relacionesbilaterales"/>
    <hyperlink ref="G78" r:id="rId60" location="Relacionesbilaterales"/>
    <hyperlink ref="G79" r:id="rId61" location="Relacionesbilaterales"/>
    <hyperlink ref="G80" r:id="rId62" location="Relacionesbilaterales"/>
    <hyperlink ref="G81" r:id="rId63"/>
    <hyperlink ref="G82" r:id="rId64" location="Relacionesbilaterales"/>
    <hyperlink ref="G83" r:id="rId65" location="Relacionesbilaterales"/>
    <hyperlink ref="G84" r:id="rId66" location="Relacionesbilaterales"/>
    <hyperlink ref="G85" r:id="rId67"/>
    <hyperlink ref="G86" r:id="rId68"/>
    <hyperlink ref="G87" r:id="rId69"/>
    <hyperlink ref="G88" r:id="rId70"/>
    <hyperlink ref="G90" r:id="rId71"/>
    <hyperlink ref="G91" r:id="rId72"/>
    <hyperlink ref="G92" r:id="rId73"/>
    <hyperlink ref="G93" r:id="rId74"/>
    <hyperlink ref="G94" r:id="rId75"/>
    <hyperlink ref="G95" r:id="rId76"/>
    <hyperlink ref="G96" r:id="rId77"/>
    <hyperlink ref="G97" r:id="rId78"/>
    <hyperlink ref="G98" r:id="rId79"/>
    <hyperlink ref="G99" r:id="rId80"/>
    <hyperlink ref="G100" r:id="rId81"/>
    <hyperlink ref="G101" r:id="rId82"/>
    <hyperlink ref="G102" r:id="rId83"/>
    <hyperlink ref="G104" r:id="rId84"/>
    <hyperlink ref="G105" r:id="rId85"/>
  </hyperlinks>
  <pageMargins left="0.7" right="0.7" top="0.75" bottom="0.75" header="0" footer="0"/>
  <pageSetup orientation="portrait" r:id="rId8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Acuerdos</vt:lpstr>
      <vt:lpstr>Proyecto</vt:lpstr>
      <vt:lpstr>ViajesReuniones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dc:creator>
  <cp:lastModifiedBy>MARTHA</cp:lastModifiedBy>
  <dcterms:created xsi:type="dcterms:W3CDTF">2019-10-17T21:00:36Z</dcterms:created>
  <dcterms:modified xsi:type="dcterms:W3CDTF">2023-01-18T17:16:38Z</dcterms:modified>
</cp:coreProperties>
</file>